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632" documentId="8_{E34C32A3-8239-404E-A2EC-A4A0B3A1C2CB}" xr6:coauthVersionLast="47" xr6:coauthVersionMax="47" xr10:uidLastSave="{01BF533F-3701-495B-83CD-9A1C07ACE712}"/>
  <bookViews>
    <workbookView xWindow="-120" yWindow="-120" windowWidth="29040" windowHeight="15840" xr2:uid="{F4B833CB-E2D3-4911-BD7E-2E12B1A93F42}"/>
  </bookViews>
  <sheets>
    <sheet name="Activos" sheetId="1" r:id="rId1"/>
  </sheets>
  <definedNames>
    <definedName name="_xlnm.Print_Area" localSheetId="0">Activos!$A$1:$W$118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J107" i="1"/>
  <c r="K107" i="1"/>
  <c r="L107" i="1"/>
  <c r="M107" i="1"/>
  <c r="N107" i="1"/>
  <c r="O107" i="1"/>
  <c r="P107" i="1"/>
  <c r="Q107" i="1"/>
  <c r="R107" i="1"/>
  <c r="S107" i="1"/>
  <c r="T107" i="1"/>
  <c r="U55" i="1"/>
  <c r="V55" i="1" s="1"/>
  <c r="U8" i="1" l="1"/>
  <c r="V8" i="1" s="1"/>
  <c r="U57" i="1"/>
  <c r="V57" i="1" s="1"/>
  <c r="U61" i="1"/>
  <c r="V61" i="1" s="1"/>
  <c r="U64" i="1"/>
  <c r="V64" i="1" s="1"/>
  <c r="U39" i="1"/>
  <c r="V39" i="1" s="1"/>
  <c r="U79" i="1"/>
  <c r="V79" i="1" s="1"/>
  <c r="U27" i="1"/>
  <c r="V27" i="1" s="1"/>
  <c r="U95" i="1"/>
  <c r="V95" i="1" s="1"/>
  <c r="U31" i="1"/>
  <c r="V31" i="1" s="1"/>
  <c r="U70" i="1"/>
  <c r="V70" i="1" s="1"/>
  <c r="U18" i="1"/>
  <c r="V18" i="1" s="1"/>
  <c r="U19" i="1"/>
  <c r="V19" i="1" s="1"/>
  <c r="U20" i="1"/>
  <c r="V20" i="1" s="1"/>
  <c r="U21" i="1"/>
  <c r="V21" i="1" s="1"/>
  <c r="U71" i="1"/>
  <c r="V71" i="1" s="1"/>
  <c r="U13" i="1"/>
  <c r="V13" i="1" s="1"/>
  <c r="U24" i="1"/>
  <c r="V24" i="1" s="1"/>
  <c r="U22" i="1"/>
  <c r="V22" i="1" s="1"/>
  <c r="U35" i="1"/>
  <c r="V35" i="1" s="1"/>
  <c r="U81" i="1"/>
  <c r="V81" i="1" s="1"/>
  <c r="U25" i="1"/>
  <c r="V25" i="1" s="1"/>
  <c r="U80" i="1"/>
  <c r="V80" i="1" s="1"/>
  <c r="U30" i="1"/>
  <c r="V30" i="1" s="1"/>
  <c r="U23" i="1"/>
  <c r="V23" i="1" s="1"/>
  <c r="U15" i="1"/>
  <c r="V15" i="1" s="1"/>
  <c r="U33" i="1"/>
  <c r="V33" i="1" s="1"/>
  <c r="U92" i="1"/>
  <c r="V92" i="1" s="1"/>
  <c r="U52" i="1"/>
  <c r="V52" i="1" s="1"/>
  <c r="U84" i="1"/>
  <c r="V84" i="1" s="1"/>
  <c r="U32" i="1"/>
  <c r="V32" i="1" s="1"/>
  <c r="U101" i="1"/>
  <c r="V101" i="1" s="1"/>
  <c r="U12" i="1"/>
  <c r="V12" i="1" s="1"/>
  <c r="U67" i="1"/>
  <c r="V67" i="1" s="1"/>
  <c r="U54" i="1"/>
  <c r="V54" i="1" s="1"/>
  <c r="U78" i="1"/>
  <c r="V78" i="1" s="1"/>
  <c r="U43" i="1"/>
  <c r="V43" i="1" s="1"/>
  <c r="U99" i="1"/>
  <c r="V99" i="1" s="1"/>
  <c r="U74" i="1"/>
  <c r="V74" i="1" s="1"/>
  <c r="U36" i="1"/>
  <c r="V36" i="1" s="1"/>
  <c r="U105" i="1"/>
  <c r="V105" i="1" s="1"/>
  <c r="U28" i="1"/>
  <c r="V28" i="1" s="1"/>
  <c r="U49" i="1"/>
  <c r="V49" i="1" s="1"/>
  <c r="U50" i="1"/>
  <c r="V50" i="1" s="1"/>
  <c r="U83" i="1"/>
  <c r="V83" i="1" s="1"/>
  <c r="U26" i="1"/>
  <c r="V26" i="1" s="1"/>
  <c r="U89" i="1"/>
  <c r="V89" i="1" s="1"/>
  <c r="U102" i="1"/>
  <c r="V102" i="1" s="1"/>
  <c r="U93" i="1"/>
  <c r="V93" i="1" s="1"/>
  <c r="U65" i="1"/>
  <c r="V65" i="1" s="1"/>
  <c r="U40" i="1"/>
  <c r="V40" i="1" s="1"/>
  <c r="U37" i="1"/>
  <c r="V37" i="1" s="1"/>
  <c r="U9" i="1"/>
  <c r="V9" i="1" s="1"/>
  <c r="U62" i="1"/>
  <c r="V62" i="1" s="1"/>
  <c r="U75" i="1"/>
  <c r="V75" i="1" s="1"/>
  <c r="U10" i="1"/>
  <c r="V10" i="1" s="1"/>
  <c r="U72" i="1"/>
  <c r="V72" i="1" s="1"/>
  <c r="U66" i="1"/>
  <c r="V66" i="1" s="1"/>
  <c r="U16" i="1"/>
  <c r="V16" i="1" s="1"/>
  <c r="U68" i="1"/>
  <c r="V68" i="1" s="1"/>
  <c r="U69" i="1"/>
  <c r="V69" i="1" s="1"/>
  <c r="U90" i="1"/>
  <c r="V90" i="1" s="1"/>
  <c r="U94" i="1"/>
  <c r="V94" i="1" s="1"/>
  <c r="U41" i="1"/>
  <c r="V41" i="1" s="1"/>
  <c r="U73" i="1"/>
  <c r="V73" i="1" s="1"/>
  <c r="U45" i="1"/>
  <c r="V45" i="1" s="1"/>
  <c r="U63" i="1"/>
  <c r="V63" i="1" s="1"/>
  <c r="U44" i="1"/>
  <c r="V44" i="1" s="1"/>
  <c r="U87" i="1"/>
  <c r="V87" i="1" s="1"/>
  <c r="U7" i="1"/>
  <c r="V7" i="1" s="1"/>
  <c r="U58" i="1"/>
  <c r="V58" i="1" s="1"/>
  <c r="U34" i="1"/>
  <c r="V34" i="1" s="1"/>
  <c r="U14" i="1"/>
  <c r="V14" i="1" s="1"/>
  <c r="U82" i="1"/>
  <c r="V82" i="1" s="1"/>
  <c r="U96" i="1"/>
  <c r="V96" i="1" s="1"/>
  <c r="U29" i="1"/>
  <c r="V29" i="1" s="1"/>
  <c r="U85" i="1"/>
  <c r="V85" i="1" s="1"/>
  <c r="U86" i="1"/>
  <c r="V86" i="1" s="1"/>
  <c r="U47" i="1"/>
  <c r="V47" i="1" s="1"/>
  <c r="U60" i="1"/>
  <c r="V60" i="1" s="1"/>
  <c r="U48" i="1"/>
  <c r="V48" i="1" s="1"/>
  <c r="U17" i="1"/>
  <c r="V17" i="1" s="1"/>
  <c r="U97" i="1"/>
  <c r="V97" i="1" s="1"/>
  <c r="U51" i="1"/>
  <c r="V51" i="1" s="1"/>
  <c r="U59" i="1"/>
  <c r="V59" i="1" s="1"/>
  <c r="U98" i="1"/>
  <c r="V98" i="1" s="1"/>
  <c r="U100" i="1"/>
  <c r="V100" i="1" s="1"/>
  <c r="U77" i="1"/>
  <c r="V77" i="1" s="1"/>
  <c r="U53" i="1"/>
  <c r="V53" i="1" s="1"/>
  <c r="U104" i="1"/>
  <c r="V104" i="1" s="1"/>
  <c r="U106" i="1"/>
  <c r="V106" i="1" s="1"/>
  <c r="U76" i="1"/>
  <c r="V76" i="1" s="1"/>
  <c r="U56" i="1"/>
  <c r="V56" i="1" s="1"/>
  <c r="U42" i="1"/>
  <c r="V42" i="1" s="1"/>
  <c r="U38" i="1"/>
  <c r="V38" i="1" s="1"/>
  <c r="U103" i="1"/>
  <c r="V103" i="1" s="1"/>
  <c r="U11" i="1"/>
  <c r="V11" i="1" s="1"/>
  <c r="U88" i="1"/>
  <c r="V88" i="1" s="1"/>
  <c r="U91" i="1"/>
  <c r="V91" i="1" s="1"/>
  <c r="U46" i="1"/>
  <c r="V46" i="1" l="1"/>
  <c r="H107" i="1" l="1"/>
  <c r="U107" i="1" l="1"/>
  <c r="V107" i="1"/>
</calcChain>
</file>

<file path=xl/sharedStrings.xml><?xml version="1.0" encoding="utf-8"?>
<sst xmlns="http://schemas.openxmlformats.org/spreadsheetml/2006/main" count="450" uniqueCount="209">
  <si>
    <t>Nombre y Apellidos</t>
  </si>
  <si>
    <t>Departamento - División</t>
  </si>
  <si>
    <t>Estatus</t>
  </si>
  <si>
    <t>Fecha de Ingreso</t>
  </si>
  <si>
    <t>Regalía Pascual</t>
  </si>
  <si>
    <t>AMMY JAEL LAUREANO HERNÁNDEZ</t>
  </si>
  <si>
    <t>RECEPCIONISTA</t>
  </si>
  <si>
    <t>DIVISIÓN ADMINISTRATIVA</t>
  </si>
  <si>
    <t>Fijo</t>
  </si>
  <si>
    <t xml:space="preserve">ANA LUCIA DÍAZ TURBI  </t>
  </si>
  <si>
    <t xml:space="preserve">CONSERJE </t>
  </si>
  <si>
    <t>ANABEL BAUTISTA VALDEZ</t>
  </si>
  <si>
    <t>ANALISTA DE REVISIÓN Y DIBUJO</t>
  </si>
  <si>
    <t>DIVISIÓN DE TOPOGRAFÍA</t>
  </si>
  <si>
    <t>Temporal</t>
  </si>
  <si>
    <t xml:space="preserve">ANJEESELL DE LOS SANTOS ABREU </t>
  </si>
  <si>
    <t xml:space="preserve">AUXILIAR </t>
  </si>
  <si>
    <t>OFICINA DE COORDINACIÓN FOTESIR</t>
  </si>
  <si>
    <t>AURA AMELFIS RODRÍGUEZ GARCÍA</t>
  </si>
  <si>
    <t>RESPONSABLE LIBRE ACCESO INFORMACIÓN</t>
  </si>
  <si>
    <t>BRAULIO TAYLOR SANTANA SÁNCHEZ</t>
  </si>
  <si>
    <t>ENCARGADO</t>
  </si>
  <si>
    <t>DIVISIÓN DE RIEGO</t>
  </si>
  <si>
    <t>CARLOS ERNESTO CIPRIÁN AYBAR</t>
  </si>
  <si>
    <t>ANALISTA</t>
  </si>
  <si>
    <t>DIVISIÓN DE EXTENSIÓN Y CAPACITACIÓN</t>
  </si>
  <si>
    <t>CARWIN JOSÉ GÓMEZ SÁNCHEZ</t>
  </si>
  <si>
    <t>CHOFER</t>
  </si>
  <si>
    <t>DIRECCIÓN EJECUTIVA</t>
  </si>
  <si>
    <t>TÉCNICO</t>
  </si>
  <si>
    <t>CLAUDIA GEOVANNA BREA MATOS</t>
  </si>
  <si>
    <t>CLAUDIO ANTONIO DUARTE CAAMAÑO VÉLEZ</t>
  </si>
  <si>
    <t>DIRECTOR EJECUTIVO</t>
  </si>
  <si>
    <t>DEYANARA NATALI CARBUCIA GONEL</t>
  </si>
  <si>
    <t>COORDINADOR GENERAL</t>
  </si>
  <si>
    <t>EDGAR IVÁN SALCEDO AQUINO</t>
  </si>
  <si>
    <t>DIVISIÓN DE TECNOLOGÍA DE LA INFORMACIÓN</t>
  </si>
  <si>
    <t>ELAINEE MAGNOLIA FELIZ FELIZ</t>
  </si>
  <si>
    <t>ABOGADO</t>
  </si>
  <si>
    <t>DEPARTAMENTO JURÍDICO</t>
  </si>
  <si>
    <t>DIVISIÓN DE CULTIVO</t>
  </si>
  <si>
    <t>ENERIO ADÁN RODRÍGUEZ PEGUERO</t>
  </si>
  <si>
    <t>FRANCHESKA CRISTINA MARÍA CALDERÓN</t>
  </si>
  <si>
    <t>DIVISIÓN FINANCIERA</t>
  </si>
  <si>
    <t>INDHIRA MARGARITA PULINARIO LORENZO</t>
  </si>
  <si>
    <t>ANALISTA DE FACTIBILIDAD ECONÓMICA</t>
  </si>
  <si>
    <t>INDHIRA ROSAURA GUERRERO GONZÁLEZ</t>
  </si>
  <si>
    <t>DIVISIÓN DE RECURSOS HUMANOS</t>
  </si>
  <si>
    <t>INOCENCIA DURAN DE LOS SANTOS</t>
  </si>
  <si>
    <t>DIVISIÓN DE RELACIONES INTERINSTITUCIONALES</t>
  </si>
  <si>
    <t xml:space="preserve">ISAÍAS SANTOS BURGOS  </t>
  </si>
  <si>
    <t>JESÚS MARÍA MEDINA MÉNDEZ</t>
  </si>
  <si>
    <t>ASESOR TÉCNICO</t>
  </si>
  <si>
    <t>JHERSON ESMALIN PANIAGUA VALDEZ</t>
  </si>
  <si>
    <t>JHONNY JIMÉNEZ DE LOS SANTOS</t>
  </si>
  <si>
    <t>JOSÉ EURÍPIDES JIMÉNEZ ACOSTA</t>
  </si>
  <si>
    <t>JUAN ALBERTO DE LOS SANTOS HEREDIA</t>
  </si>
  <si>
    <t>MENSAJERO</t>
  </si>
  <si>
    <t>JUNIOR ALEXANDER COLLADO</t>
  </si>
  <si>
    <t>KARINA SAHONY MUESES RIVERA</t>
  </si>
  <si>
    <t>DIVISIÓN DE COMPRAS Y CONTRATACIONES</t>
  </si>
  <si>
    <t xml:space="preserve">LEANDRO ALCÁNTARA SÁNCHEZ </t>
  </si>
  <si>
    <t>DEPARTAMENTO DE PLANIFICACIÓN Y DESARROLLO</t>
  </si>
  <si>
    <t>LUZ EMILIA HOLGUÍN TAVERAS</t>
  </si>
  <si>
    <t>MANUEL EMILIO MEJÍA SUAZO</t>
  </si>
  <si>
    <t>MARTÍN ANTONIO PEÑA GRULLÓN</t>
  </si>
  <si>
    <t xml:space="preserve">MERCEDES CALDERÓN PLASENCIA </t>
  </si>
  <si>
    <t>DIVISIÓN DE COOPERACIÓN INTERNACIONAL</t>
  </si>
  <si>
    <t>MIHAIL ROMNIELLE GARCÍA PICHARDO</t>
  </si>
  <si>
    <t>PAMELA VALDEZ RIVERA</t>
  </si>
  <si>
    <t>COORDINADOR DE REDES Y AUDIOVISUALES</t>
  </si>
  <si>
    <t>PEDRO PÉREZ CORNIEL</t>
  </si>
  <si>
    <t>ANALISTA REVISIÓN FINANCIERA</t>
  </si>
  <si>
    <t>PIERINA MÉNDEZ GUILLERMO</t>
  </si>
  <si>
    <t>AGRÓNOMO</t>
  </si>
  <si>
    <t>RAMÓN ANTONIO CABRERA VALDEZ</t>
  </si>
  <si>
    <t xml:space="preserve">RAMÓN MEDINA FAMILIA  </t>
  </si>
  <si>
    <t>DIVISIÓN REGIONAL NORTE</t>
  </si>
  <si>
    <t>RICHARD SEVERINO</t>
  </si>
  <si>
    <t>ROBERTO ANTONIO CALDERÓN COMBES</t>
  </si>
  <si>
    <t>DEPARTAMENTO DE SUPERVISIÓN DE PROYECTOS</t>
  </si>
  <si>
    <t xml:space="preserve">RUVEL BENÍTEZ VÁSQUEZ  </t>
  </si>
  <si>
    <t>SUPERVISOR ALMACÉN Y SUMINISTROS</t>
  </si>
  <si>
    <t>SAMANTA DE JESÚS</t>
  </si>
  <si>
    <t>SECRETARIA EJECUTIVA</t>
  </si>
  <si>
    <t>SANTA IRENYS AGRAMONTE</t>
  </si>
  <si>
    <t>AUXILIAR ADMINISTRATIVA</t>
  </si>
  <si>
    <t>STARLING OMAR NIVAR</t>
  </si>
  <si>
    <t>RESPONSABLE DE SEGURIDAD</t>
  </si>
  <si>
    <t>STEFANY SORIANO LAUREANO</t>
  </si>
  <si>
    <t>VÍCTOR LEONES CALDERÓN NÚÑEZ</t>
  </si>
  <si>
    <t>AUXILIAR DE SEGURIDAD</t>
  </si>
  <si>
    <t>DEPARTAMENTO DE OPERACIONES</t>
  </si>
  <si>
    <t>WENDY MILAGROS SUAZO</t>
  </si>
  <si>
    <t>YAMIL GEOVALINA DOMÍNGUEZ DOMÍNGUEZ</t>
  </si>
  <si>
    <t>ALEXA LICELOT PEÑA SÁNCHEZ</t>
  </si>
  <si>
    <t>AUXILIAR</t>
  </si>
  <si>
    <t>ÁNGELA MARIA DOMÍNGUEZ BAQUERO</t>
  </si>
  <si>
    <t>ANALISTA DE PRESUPUESTO</t>
  </si>
  <si>
    <t>VICTOR MANUEL POLANCO MONTERO</t>
  </si>
  <si>
    <t>ASESOR LEGAL</t>
  </si>
  <si>
    <t>PABLO MIGUEL GRIMALDI</t>
  </si>
  <si>
    <t>DEPARTAMENTO ADMINISTRATIVO Y FINANCIERO</t>
  </si>
  <si>
    <t>ILANIA QUEZADA LUCIANO</t>
  </si>
  <si>
    <t>ITAMAR GONZÁLEZ MORETA</t>
  </si>
  <si>
    <t>ALEXIS RAFAEL PEÑA HIDALGO</t>
  </si>
  <si>
    <t>AUXILIAR ADMINISTRATIVO</t>
  </si>
  <si>
    <t>CRISTINO ALBERTO GOMEZ LUCIANO</t>
  </si>
  <si>
    <t>GERFRE ALFONSO GARCÍA GÓMEZ</t>
  </si>
  <si>
    <t>SOPORTE TÉCNICO INFORMÁTICO</t>
  </si>
  <si>
    <t>INGRIS ELIZABETH LEYBA GONZÁLEZ</t>
  </si>
  <si>
    <t>JOHANNY DEL ROSARIO DEL ROSARIO</t>
  </si>
  <si>
    <t>LUIS JOSE PAYERO BAQUERO</t>
  </si>
  <si>
    <t>DIVISIÓN REGIONAL SUR</t>
  </si>
  <si>
    <t>RAMÓN ABREU</t>
  </si>
  <si>
    <t>AUXILIAR DE TRANSPORTACIÓN</t>
  </si>
  <si>
    <t>ROSANGELA ARIAS SOTO</t>
  </si>
  <si>
    <t>CÉSAR SANDINO CEDANO MEJÍA</t>
  </si>
  <si>
    <t>ANALISTA DE CALIDAD Y PROCESOS</t>
  </si>
  <si>
    <t>MARINA NOHEMY CASTILLO CEPEDA</t>
  </si>
  <si>
    <t>ROCHEL DE OLEO DE LA CRUZ</t>
  </si>
  <si>
    <t>ANALISTA DE FISCALIZACIÓN DE OBRAS</t>
  </si>
  <si>
    <t>CARLOS YOEL ULLOA SANTANA</t>
  </si>
  <si>
    <t>CAROL RAINELY ACOSTA CASTRO</t>
  </si>
  <si>
    <t>MABEL JAVIER MOJICA</t>
  </si>
  <si>
    <t>MARIEL AMAIRANY MIRANDA LAJARA</t>
  </si>
  <si>
    <t>AUXILIAR DE MANTENIMIENTO</t>
  </si>
  <si>
    <t>VIGILANTE</t>
  </si>
  <si>
    <t>KIARA RAMÍREZ</t>
  </si>
  <si>
    <t>NELSON MINAYA</t>
  </si>
  <si>
    <t>ANALISTA DE CONTROL Y MONITOREO</t>
  </si>
  <si>
    <t>OSVALDO DE AZA</t>
  </si>
  <si>
    <t>ANALISTA DE SUPERVISIÓN DE PROYECTOS</t>
  </si>
  <si>
    <t>VICTOR LÓPEZ</t>
  </si>
  <si>
    <t>INGENIERO ESPECIALISTA</t>
  </si>
  <si>
    <t>TOTAL GENERAL</t>
  </si>
  <si>
    <t>DIVISIÓN DE FORMULACIÓN, MONITOREO Y EVALUACIÓN DE PPP</t>
  </si>
  <si>
    <t>DIRECCIÓN EJECUTIVA DE LA COMISIÓN DE FOMENTO PARA LA TECNIFICACION DEL SISTEMA NACIONAL DE RIEGO</t>
  </si>
  <si>
    <t>(VALORES EN RD$)</t>
  </si>
  <si>
    <t>Salario Actual</t>
  </si>
  <si>
    <t>Cargo</t>
  </si>
  <si>
    <t>Nómina Salario 13 - Año 2023</t>
  </si>
  <si>
    <t>Meses Laborados 2023</t>
  </si>
  <si>
    <t>VALENTIN VARGAS PLASENCIA</t>
  </si>
  <si>
    <t>LUZ BEIRY ZARZUELA MONTERO</t>
  </si>
  <si>
    <t>CÉSAR IDELFONSO KINGSLEY CARABALLO</t>
  </si>
  <si>
    <t>SUPERVISOR DE TRANSPORTACIÓN</t>
  </si>
  <si>
    <t>ASESOR</t>
  </si>
  <si>
    <t>MODESTO ALCÁNTARA VALDEZ</t>
  </si>
  <si>
    <t>JENNY IGNACIA AQUINO MEJIA</t>
  </si>
  <si>
    <t>PLINIO WARTER SOLANO GOMEZ</t>
  </si>
  <si>
    <t>AUXILIAR DE OPERACIONES</t>
  </si>
  <si>
    <t>MIKE HEANDY-MAINTIEN BEAUBRUN</t>
  </si>
  <si>
    <t>ANALISTA DE PLANIFICACIÓN Y DESARROLLO</t>
  </si>
  <si>
    <t>JOSE ESTEBAN TINEO</t>
  </si>
  <si>
    <t>EIMY NAYELY MELO BENÍTEZ</t>
  </si>
  <si>
    <t>ERIDANIA DE LA ROSA BERIHUETE</t>
  </si>
  <si>
    <t>DANILO MÉNDEZ MUÑOZ</t>
  </si>
  <si>
    <t>ANALISTA DE RIEGO</t>
  </si>
  <si>
    <t>JORGE DOUGLAS VÁSQUEZ SENA</t>
  </si>
  <si>
    <t>TANIA ACOSTA LORA</t>
  </si>
  <si>
    <t>ASISTENTE</t>
  </si>
  <si>
    <t>YESSICA OGANDO SOLER</t>
  </si>
  <si>
    <t>JAIME JOSÉ MESA ACOSTA</t>
  </si>
  <si>
    <t>SAMUEL RIVERA SIERRA</t>
  </si>
  <si>
    <t>ANALISTA DE COMPRAS Y CONTRATACIONES</t>
  </si>
  <si>
    <t>YOJANA MERCEDES OROZCO DE LA CRUZ</t>
  </si>
  <si>
    <t>DIVISIÓN DE EVALUACIÓN DE PROYECTOS</t>
  </si>
  <si>
    <t>ÁNGEL DANIEL PIMENTEL SÁNCHEZ</t>
  </si>
  <si>
    <t>MÓNIKA YULEIDY JIMÉNEZ RAMÍREZ</t>
  </si>
  <si>
    <t>JENNIFER ESTEPHANY JIMENEZ GALARZA</t>
  </si>
  <si>
    <t>TÉCNICO ADMINISTRATIVO</t>
  </si>
  <si>
    <t>ALAN ALFONSECA DUNCAN</t>
  </si>
  <si>
    <t xml:space="preserve">Eventual </t>
  </si>
  <si>
    <t>10-OCTUBRE</t>
  </si>
  <si>
    <t>FRANCISCO ROBERTO BEATO ORTIZ</t>
  </si>
  <si>
    <t>ANALISTA DE OPERACIONES</t>
  </si>
  <si>
    <t>TÉCNICO DE OPERACIONES</t>
  </si>
  <si>
    <t>LUIS DANILO PÉREZ PEÑA</t>
  </si>
  <si>
    <t>YAQUELIN BÁEZ ESPINAL</t>
  </si>
  <si>
    <t>RUBÉN DARÍO OGANDO NÚÑEZ</t>
  </si>
  <si>
    <t>GLORIANNY LEBRÓN MÉNDEZ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</si>
  <si>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</si>
  <si>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</si>
  <si>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</si>
  <si>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</si>
  <si>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</si>
  <si>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</si>
  <si>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</si>
  <si>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</si>
  <si>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</si>
  <si>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</si>
  <si>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</si>
  <si>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</si>
  <si>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01-ENERO</t>
  </si>
  <si>
    <t>02-FEBRERO</t>
  </si>
  <si>
    <t>03-MARZO</t>
  </si>
  <si>
    <t>04-ABRIL</t>
  </si>
  <si>
    <t>05-MAYO</t>
  </si>
  <si>
    <t>09-SEPTIEMBRE</t>
  </si>
  <si>
    <t>DIVISIÓN DE FACTIBILIDAD ECONÓMICA</t>
  </si>
  <si>
    <t>JOSE OSVALDO MEJIA DE JESUS</t>
  </si>
  <si>
    <t>DEPARTAMENTO DE COORDINACIÓN GENERAL FOTESIR</t>
  </si>
  <si>
    <t>DIVISIÓN DE COMUNICACIÓN</t>
  </si>
  <si>
    <t>JOVANNY FRANCISCO FALCON MENDEZ</t>
  </si>
  <si>
    <t>Ingreso Acumulado 2023</t>
  </si>
  <si>
    <t xml:space="preserve">    </t>
  </si>
  <si>
    <t>Indhira Guerrero González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</si>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</sst>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8"/>
      <name val="Times New Roman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0"/>
      <color theme="1"/>
      <name val="Times New Roman"/>
      <family val="2"/>
    </font>
    <font>
      <sz val="20"/>
      <color theme="1"/>
      <name val="Times New Roman"/>
      <family val="1"/>
    </font>
    <font>
      <b/>
      <sz val="30"/>
      <color theme="1"/>
      <name val="Arial"/>
      <family val="2"/>
    </font>
    <font>
      <b/>
      <sz val="22"/>
      <color rgb="FF000000"/>
      <name val="Arial"/>
      <family val="2"/>
    </font>
    <font>
      <sz val="22"/>
      <color rgb="FF000000"/>
      <name val="Arial"/>
      <family val="2"/>
    </font>
    <font>
      <sz val="22"/>
      <color theme="1"/>
      <name val="Times New Roman"/>
      <family val="2"/>
    </font>
    <font>
      <sz val="22"/>
      <color theme="1"/>
      <name val="Arial"/>
      <family val="2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righ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5" fillId="3" borderId="3" xfId="2" applyFont="1" applyFill="1" applyBorder="1" applyAlignment="1">
      <alignment horizontal="right" vertical="center"/>
    </xf>
    <xf numFmtId="0" fontId="15" fillId="3" borderId="3" xfId="2" applyFont="1" applyFill="1" applyBorder="1" applyAlignment="1">
      <alignment horizontal="right" vertical="center" wrapText="1"/>
    </xf>
    <xf numFmtId="0" fontId="16" fillId="0" borderId="0" xfId="2" applyFont="1" applyAlignment="1">
      <alignment horizontal="center" vertical="center"/>
    </xf>
    <xf numFmtId="4" fontId="16" fillId="0" borderId="0" xfId="2" applyNumberFormat="1" applyFont="1" applyAlignment="1">
      <alignment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7" fillId="0" borderId="0" xfId="0" applyFont="1"/>
    <xf numFmtId="0" fontId="16" fillId="0" borderId="0" xfId="2" applyFont="1" applyAlignment="1">
      <alignment horizontal="left" vertical="center" wrapText="1"/>
    </xf>
    <xf numFmtId="0" fontId="16" fillId="0" borderId="0" xfId="2" applyFont="1"/>
    <xf numFmtId="43" fontId="15" fillId="2" borderId="1" xfId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center" wrapText="1"/>
    </xf>
    <xf numFmtId="43" fontId="18" fillId="4" borderId="3" xfId="1" applyFont="1" applyFill="1" applyBorder="1" applyAlignment="1">
      <alignment horizontal="center" wrapText="1"/>
    </xf>
    <xf numFmtId="43" fontId="18" fillId="0" borderId="5" xfId="1" applyFont="1" applyFill="1" applyBorder="1" applyAlignment="1">
      <alignment horizontal="center" wrapText="1"/>
    </xf>
    <xf numFmtId="43" fontId="18" fillId="0" borderId="4" xfId="1" applyFont="1" applyFill="1" applyBorder="1" applyAlignment="1">
      <alignment horizontal="center" wrapText="1"/>
    </xf>
    <xf numFmtId="43" fontId="15" fillId="3" borderId="3" xfId="1" applyFont="1" applyFill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3" fontId="17" fillId="0" borderId="0" xfId="1" applyFont="1"/>
    <xf numFmtId="0" fontId="1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7" fillId="0" borderId="0" xfId="0" applyFont="1" applyBorder="1"/>
    <xf numFmtId="0" fontId="15" fillId="0" borderId="0" xfId="2" applyFont="1" applyBorder="1" applyAlignment="1">
      <alignment vertical="center" wrapText="1"/>
    </xf>
    <xf numFmtId="0" fontId="17" fillId="0" borderId="6" xfId="0" applyFont="1" applyBorder="1"/>
    <xf numFmtId="0" fontId="1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AEDBB2C-8712-4FCF-A3E8-E5719DC89ECF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504823</xdr:colOff>
      <xdr:row>1</xdr:row>
      <xdr:rowOff>396875</xdr:rowOff>
    </xdr:from>
    <xdr:ext cx="4305301" cy="1952625"/>
    <xdr:pic>
      <xdr:nvPicPr>
        <xdr:cNvPr id="3" name="image2.jpg">
          <a:extLst>
            <a:ext uri="{FF2B5EF4-FFF2-40B4-BE49-F238E27FC236}">
              <a16:creationId xmlns:a16="http://schemas.microsoft.com/office/drawing/2014/main" id="{9DF6B5C9-7DA3-4C4C-AE36-E3FA109A3F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6823" y="444500"/>
          <a:ext cx="4305301" cy="19526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EF76CD-F98B-4A26-B3AD-E2C27C69CDA0}" name="Tabla1" displayName="Tabla1" ref="B6:V106" totalsRowShown="0" headerRowDxfId="25" dataDxfId="23" headerRowBorderDxfId="24" tableBorderDxfId="22" totalsRowBorderDxfId="21">
  <autoFilter ref="B6:V106" xr:uid="{14EF76CD-F98B-4A26-B3AD-E2C27C69CDA0}">
    <filterColumn colId="3">
      <filters>
        <filter val="Temporal"/>
      </filters>
    </filterColumn>
  </autoFilter>
  <sortState xmlns:xlrd2="http://schemas.microsoft.com/office/spreadsheetml/2017/richdata2" ref="B9:V106">
    <sortCondition ref="D6:D106"/>
  </sortState>
  <tableColumns count="21">
    <tableColumn id="2" xr3:uid="{1989ABFB-447F-4A4C-BC39-15FBBEFE3252}" name="Nombre y Apellidos" dataDxfId="20"/>
    <tableColumn id="3" xr3:uid="{AF09C376-F91C-4964-BC1D-50AB512B133B}" name="Cargo" dataDxfId="19"/>
    <tableColumn id="4" xr3:uid="{085A3D4C-0DB1-49AA-BA5B-D956A40855FC}" name="Departamento - División" dataDxfId="18"/>
    <tableColumn id="5" xr3:uid="{C0A8CEDE-60BF-4973-8C9D-CC6615F9C700}" name="Estatus" dataDxfId="17"/>
    <tableColumn id="6" xr3:uid="{A70364F2-C5A2-49A9-B7C7-61060AFFD1E4}" name="Fecha de Ingreso" dataDxfId="16"/>
    <tableColumn id="7" xr3:uid="{7A7A1BDE-D073-4BD4-8D27-59DFF2E43232}" name="Meses Laborados 2023" dataDxfId="15"/>
    <tableColumn id="8" xr3:uid="{DEAB8FE8-DBBA-4059-BF25-92C8D8643FEF}" name="Salario Actual" dataDxfId="14"/>
    <tableColumn id="12" xr3:uid="{C52CA22B-7746-458E-9443-28E7AEB4DB95}" name="Enero" dataDxfId="13"/>
    <tableColumn id="13" xr3:uid="{05F315EB-35D0-43E7-98BA-396BE8EEE113}" name="Febrero" dataDxfId="12"/>
    <tableColumn id="14" xr3:uid="{E0739025-7CE4-4B5E-8CF4-01AE4112962F}" name="Marzo" dataDxfId="11"/>
    <tableColumn id="15" xr3:uid="{59F24F24-F079-4B1B-A3A6-5794CF1B4703}" name="Abril" dataDxfId="10"/>
    <tableColumn id="16" xr3:uid="{0614E1A3-1104-4E19-B5A0-E392F616BABF}" name="Mayo" dataDxfId="9"/>
    <tableColumn id="17" xr3:uid="{693E3861-D1D4-4311-A47F-CC2026C78EAB}" name="Junio" dataDxfId="8"/>
    <tableColumn id="18" xr3:uid="{436A03C1-BAAE-4004-BED8-64A5081A889E}" name="Julio" dataDxfId="7"/>
    <tableColumn id="19" xr3:uid="{3960C78F-D2C9-4787-926F-3DDAA8A1A4BA}" name="Agosto" dataDxfId="6"/>
    <tableColumn id="20" xr3:uid="{421E41AC-C604-4ADF-8708-011401D47393}" name="Septiembre" dataDxfId="5"/>
    <tableColumn id="21" xr3:uid="{1D1964AA-9250-4E1E-9ED7-07F5A4111E82}" name="Octubre" dataDxfId="4"/>
    <tableColumn id="22" xr3:uid="{A04913B7-A3E5-4C70-AF9F-113D3821CBC6}" name="Noviembre" dataDxfId="3"/>
    <tableColumn id="23" xr3:uid="{1E1B0402-CC09-439E-8F9B-12322B62DA1B}" name="Diciembre" dataDxfId="2"/>
    <tableColumn id="9" xr3:uid="{F59B40EE-E276-49ED-AB69-C9A524EDF37E}" name="Ingreso Acumulado 2023" dataDxfId="1">
      <calculatedColumnFormula>SUM(Tabla1[[#This Row],[Enero]:[Diciembre]])</calculatedColumnFormula>
    </tableColumn>
    <tableColumn id="10" xr3:uid="{79D1D053-4465-4DFA-82DB-24CE2772C02B}" name="Regalía Pascual" dataDxfId="0">
      <calculatedColumnFormula>+Tabla1[[#This Row],[Ingreso Acumulado 2023]]/12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085E-C6AC-4EF0-8C80-A58728536D17}">
  <sheetPr>
    <pageSetUpPr fitToPage="1"/>
  </sheetPr>
  <dimension ref="B1:AL117"/>
  <sheetViews>
    <sheetView tabSelected="1" view="pageBreakPreview" zoomScale="60" zoomScaleNormal="70" workbookViewId="0">
      <selection activeCell="L110" sqref="L110"/>
    </sheetView>
  </sheetViews>
  <sheetFormatPr baseColWidth="10" defaultColWidth="11.42578125" defaultRowHeight="15" x14ac:dyDescent="0.25"/>
  <cols>
    <col min="2" max="2" width="67.7109375" customWidth="1"/>
    <col min="3" max="3" width="73" customWidth="1"/>
    <col min="4" max="4" width="84.42578125" customWidth="1"/>
    <col min="5" max="5" width="21.7109375" customWidth="1"/>
    <col min="6" max="6" width="31.5703125" style="8" customWidth="1"/>
    <col min="7" max="7" width="22.85546875" customWidth="1"/>
    <col min="8" max="8" width="33" customWidth="1"/>
    <col min="9" max="9" width="38.140625" customWidth="1"/>
    <col min="10" max="10" width="32.5703125" customWidth="1"/>
    <col min="11" max="11" width="33.140625" customWidth="1"/>
    <col min="12" max="12" width="44.7109375" customWidth="1"/>
    <col min="13" max="13" width="41.85546875" customWidth="1"/>
    <col min="14" max="14" width="39.7109375" customWidth="1"/>
    <col min="15" max="15" width="31.42578125" customWidth="1"/>
    <col min="16" max="16" width="46.140625" customWidth="1"/>
    <col min="17" max="17" width="58.85546875" customWidth="1"/>
    <col min="18" max="18" width="38.28515625" customWidth="1"/>
    <col min="19" max="19" width="34.28515625" customWidth="1"/>
    <col min="20" max="20" width="42.140625" customWidth="1"/>
    <col min="21" max="21" width="35.42578125" customWidth="1"/>
    <col min="22" max="22" width="32" customWidth="1"/>
  </cols>
  <sheetData>
    <row r="1" spans="2:38" ht="3.75" customHeight="1" x14ac:dyDescent="0.25">
      <c r="B1" s="7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9"/>
      <c r="V1" s="9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74.25" customHeight="1" x14ac:dyDescent="0.25">
      <c r="B2" s="8"/>
      <c r="C2" s="46" t="s">
        <v>137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6"/>
      <c r="X2" s="6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38" ht="58.5" customHeight="1" x14ac:dyDescent="0.25">
      <c r="B3" s="8"/>
      <c r="C3" s="46" t="s">
        <v>138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6"/>
      <c r="X3" s="6"/>
      <c r="Y3" s="6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2:38" ht="43.5" customHeight="1" x14ac:dyDescent="0.25">
      <c r="B4" s="8"/>
      <c r="C4" s="46" t="s">
        <v>141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6"/>
      <c r="X4" s="6"/>
      <c r="Y4" s="6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41.25" customHeight="1" x14ac:dyDescent="0.4">
      <c r="B5" s="8"/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6"/>
      <c r="X5" s="6"/>
      <c r="Y5" s="6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97.5" customHeight="1" x14ac:dyDescent="0.25">
      <c r="B6" s="21" t="s">
        <v>0</v>
      </c>
      <c r="C6" s="21" t="s">
        <v>140</v>
      </c>
      <c r="D6" s="21" t="s">
        <v>1</v>
      </c>
      <c r="E6" s="21" t="s">
        <v>2</v>
      </c>
      <c r="F6" s="10" t="s">
        <v>3</v>
      </c>
      <c r="G6" s="10" t="s">
        <v>142</v>
      </c>
      <c r="H6" s="36" t="s">
        <v>139</v>
      </c>
      <c r="I6" s="21" t="s">
        <v>182</v>
      </c>
      <c r="J6" s="21" t="s">
        <v>183</v>
      </c>
      <c r="K6" s="21" t="s">
        <v>184</v>
      </c>
      <c r="L6" s="21" t="s">
        <v>185</v>
      </c>
      <c r="M6" s="21" t="s">
        <v>186</v>
      </c>
      <c r="N6" s="21" t="s">
        <v>187</v>
      </c>
      <c r="O6" s="21" t="s">
        <v>188</v>
      </c>
      <c r="P6" s="21" t="s">
        <v>189</v>
      </c>
      <c r="Q6" s="21" t="s">
        <v>190</v>
      </c>
      <c r="R6" s="21" t="s">
        <v>191</v>
      </c>
      <c r="S6" s="21" t="s">
        <v>192</v>
      </c>
      <c r="T6" s="21" t="s">
        <v>193</v>
      </c>
      <c r="U6" s="36" t="s">
        <v>205</v>
      </c>
      <c r="V6" s="37" t="s">
        <v>4</v>
      </c>
    </row>
    <row r="7" spans="2:38" ht="60" customHeight="1" x14ac:dyDescent="0.35">
      <c r="B7" s="22" t="s">
        <v>101</v>
      </c>
      <c r="C7" s="22" t="s">
        <v>21</v>
      </c>
      <c r="D7" s="22" t="s">
        <v>102</v>
      </c>
      <c r="E7" s="23" t="s">
        <v>14</v>
      </c>
      <c r="F7" s="18">
        <v>2022</v>
      </c>
      <c r="G7" s="11">
        <v>12</v>
      </c>
      <c r="H7" s="38">
        <v>150000</v>
      </c>
      <c r="I7" s="38">
        <v>150000</v>
      </c>
      <c r="J7" s="38">
        <v>150000</v>
      </c>
      <c r="K7" s="38">
        <v>150000</v>
      </c>
      <c r="L7" s="38">
        <v>150000</v>
      </c>
      <c r="M7" s="38">
        <v>150000</v>
      </c>
      <c r="N7" s="38">
        <v>150000</v>
      </c>
      <c r="O7" s="38">
        <v>150000</v>
      </c>
      <c r="P7" s="38">
        <v>150000</v>
      </c>
      <c r="Q7" s="38">
        <v>150000</v>
      </c>
      <c r="R7" s="38">
        <v>150000</v>
      </c>
      <c r="S7" s="38">
        <v>150000</v>
      </c>
      <c r="T7" s="38">
        <v>150000</v>
      </c>
      <c r="U7" s="38">
        <f>SUM(Tabla1[[#This Row],[Enero]:[Diciembre]])</f>
        <v>1800000</v>
      </c>
      <c r="V7" s="38">
        <f>+Tabla1[[#This Row],[Ingreso Acumulado 2023]]/12</f>
        <v>150000</v>
      </c>
    </row>
    <row r="8" spans="2:38" ht="64.5" customHeight="1" x14ac:dyDescent="0.35">
      <c r="B8" s="22" t="s">
        <v>95</v>
      </c>
      <c r="C8" s="22" t="s">
        <v>96</v>
      </c>
      <c r="D8" s="22" t="s">
        <v>92</v>
      </c>
      <c r="E8" s="23" t="s">
        <v>8</v>
      </c>
      <c r="F8" s="18">
        <v>2022</v>
      </c>
      <c r="G8" s="11">
        <v>12</v>
      </c>
      <c r="H8" s="38">
        <v>34000</v>
      </c>
      <c r="I8" s="38">
        <v>34000</v>
      </c>
      <c r="J8" s="38">
        <v>34000</v>
      </c>
      <c r="K8" s="38">
        <v>34000</v>
      </c>
      <c r="L8" s="38">
        <v>34000</v>
      </c>
      <c r="M8" s="38">
        <v>34000</v>
      </c>
      <c r="N8" s="38">
        <v>34000</v>
      </c>
      <c r="O8" s="38">
        <v>34000</v>
      </c>
      <c r="P8" s="38">
        <v>34000</v>
      </c>
      <c r="Q8" s="38">
        <v>34000</v>
      </c>
      <c r="R8" s="38">
        <v>34000</v>
      </c>
      <c r="S8" s="38">
        <v>34000</v>
      </c>
      <c r="T8" s="38">
        <v>34000</v>
      </c>
      <c r="U8" s="38">
        <f>SUM(Tabla1[[#This Row],[Enero]:[Diciembre]])</f>
        <v>408000</v>
      </c>
      <c r="V8" s="38">
        <f>+Tabla1[[#This Row],[Ingreso Acumulado 2023]]/12</f>
        <v>34000</v>
      </c>
    </row>
    <row r="9" spans="2:38" ht="75.75" customHeight="1" x14ac:dyDescent="0.35">
      <c r="B9" s="22" t="s">
        <v>61</v>
      </c>
      <c r="C9" s="22" t="s">
        <v>16</v>
      </c>
      <c r="D9" s="22" t="s">
        <v>62</v>
      </c>
      <c r="E9" s="23" t="s">
        <v>8</v>
      </c>
      <c r="F9" s="18">
        <v>2021</v>
      </c>
      <c r="G9" s="11">
        <v>12</v>
      </c>
      <c r="H9" s="38">
        <v>34000</v>
      </c>
      <c r="I9" s="38">
        <v>34000</v>
      </c>
      <c r="J9" s="38">
        <v>34000</v>
      </c>
      <c r="K9" s="38">
        <v>34000</v>
      </c>
      <c r="L9" s="38">
        <v>34000</v>
      </c>
      <c r="M9" s="38">
        <v>34000</v>
      </c>
      <c r="N9" s="38">
        <v>34000</v>
      </c>
      <c r="O9" s="38">
        <v>34000</v>
      </c>
      <c r="P9" s="38">
        <v>34000</v>
      </c>
      <c r="Q9" s="38">
        <v>34000</v>
      </c>
      <c r="R9" s="38">
        <v>34000</v>
      </c>
      <c r="S9" s="38">
        <v>34000</v>
      </c>
      <c r="T9" s="38">
        <v>34000</v>
      </c>
      <c r="U9" s="38">
        <f>SUM(Tabla1[[#This Row],[Enero]:[Diciembre]])</f>
        <v>408000</v>
      </c>
      <c r="V9" s="38">
        <f>+Tabla1[[#This Row],[Ingreso Acumulado 2023]]/12</f>
        <v>34000</v>
      </c>
    </row>
    <row r="10" spans="2:38" ht="72.75" customHeight="1" x14ac:dyDescent="0.35">
      <c r="B10" s="22" t="s">
        <v>144</v>
      </c>
      <c r="C10" s="22" t="s">
        <v>96</v>
      </c>
      <c r="D10" s="22" t="s">
        <v>62</v>
      </c>
      <c r="E10" s="23" t="s">
        <v>8</v>
      </c>
      <c r="F10" s="14" t="s">
        <v>194</v>
      </c>
      <c r="G10" s="11">
        <v>12</v>
      </c>
      <c r="H10" s="38">
        <v>34000</v>
      </c>
      <c r="I10" s="38">
        <v>34000</v>
      </c>
      <c r="J10" s="38">
        <v>34000</v>
      </c>
      <c r="K10" s="38">
        <v>34000</v>
      </c>
      <c r="L10" s="38">
        <v>34000</v>
      </c>
      <c r="M10" s="38">
        <v>34000</v>
      </c>
      <c r="N10" s="38">
        <v>34000</v>
      </c>
      <c r="O10" s="38">
        <v>34000</v>
      </c>
      <c r="P10" s="38">
        <v>34000</v>
      </c>
      <c r="Q10" s="38">
        <v>34000</v>
      </c>
      <c r="R10" s="38">
        <v>34000</v>
      </c>
      <c r="S10" s="38">
        <v>34000</v>
      </c>
      <c r="T10" s="38">
        <v>34000</v>
      </c>
      <c r="U10" s="38">
        <f>SUM(Tabla1[[#This Row],[Enero]:[Diciembre]])</f>
        <v>408000</v>
      </c>
      <c r="V10" s="38">
        <f>+Tabla1[[#This Row],[Ingreso Acumulado 2023]]/12</f>
        <v>34000</v>
      </c>
    </row>
    <row r="11" spans="2:38" ht="63.75" customHeight="1" x14ac:dyDescent="0.35">
      <c r="B11" s="22" t="s">
        <v>162</v>
      </c>
      <c r="C11" s="22" t="s">
        <v>96</v>
      </c>
      <c r="D11" s="22" t="s">
        <v>39</v>
      </c>
      <c r="E11" s="23" t="s">
        <v>8</v>
      </c>
      <c r="F11" s="14" t="s">
        <v>197</v>
      </c>
      <c r="G11" s="11">
        <v>9</v>
      </c>
      <c r="H11" s="38">
        <v>34000</v>
      </c>
      <c r="I11" s="38"/>
      <c r="J11" s="38"/>
      <c r="K11" s="38"/>
      <c r="L11" s="38">
        <v>34000</v>
      </c>
      <c r="M11" s="38">
        <v>34000</v>
      </c>
      <c r="N11" s="38">
        <v>34000</v>
      </c>
      <c r="O11" s="38">
        <v>34000</v>
      </c>
      <c r="P11" s="38">
        <v>34000</v>
      </c>
      <c r="Q11" s="38">
        <v>34000</v>
      </c>
      <c r="R11" s="38">
        <v>34000</v>
      </c>
      <c r="S11" s="38">
        <v>34000</v>
      </c>
      <c r="T11" s="38">
        <v>34000</v>
      </c>
      <c r="U11" s="38">
        <f>SUM(Tabla1[[#This Row],[Enero]:[Diciembre]])</f>
        <v>306000</v>
      </c>
      <c r="V11" s="38">
        <f>+Tabla1[[#This Row],[Ingreso Acumulado 2023]]/12</f>
        <v>25500</v>
      </c>
    </row>
    <row r="12" spans="2:38" ht="79.5" customHeight="1" x14ac:dyDescent="0.35">
      <c r="B12" s="22" t="s">
        <v>44</v>
      </c>
      <c r="C12" s="22" t="s">
        <v>45</v>
      </c>
      <c r="D12" s="22" t="s">
        <v>200</v>
      </c>
      <c r="E12" s="23" t="s">
        <v>14</v>
      </c>
      <c r="F12" s="18">
        <v>2021</v>
      </c>
      <c r="G12" s="11">
        <v>12</v>
      </c>
      <c r="H12" s="38">
        <v>65000</v>
      </c>
      <c r="I12" s="38">
        <v>65000</v>
      </c>
      <c r="J12" s="38">
        <v>65000</v>
      </c>
      <c r="K12" s="38">
        <v>65000</v>
      </c>
      <c r="L12" s="38">
        <v>65000</v>
      </c>
      <c r="M12" s="38">
        <v>65000</v>
      </c>
      <c r="N12" s="38">
        <v>65000</v>
      </c>
      <c r="O12" s="38">
        <v>65000</v>
      </c>
      <c r="P12" s="38">
        <v>65000</v>
      </c>
      <c r="Q12" s="38">
        <v>65000</v>
      </c>
      <c r="R12" s="38">
        <v>65000</v>
      </c>
      <c r="S12" s="38">
        <v>65000</v>
      </c>
      <c r="T12" s="38">
        <v>65000</v>
      </c>
      <c r="U12" s="38">
        <f>SUM(Tabla1[[#This Row],[Enero]:[Diciembre]])</f>
        <v>780000</v>
      </c>
      <c r="V12" s="38">
        <f>+Tabla1[[#This Row],[Ingreso Acumulado 2023]]/12</f>
        <v>65000</v>
      </c>
    </row>
    <row r="13" spans="2:38" ht="72" customHeight="1" x14ac:dyDescent="0.35">
      <c r="B13" s="22" t="s">
        <v>117</v>
      </c>
      <c r="C13" s="22" t="s">
        <v>118</v>
      </c>
      <c r="D13" s="22" t="s">
        <v>62</v>
      </c>
      <c r="E13" s="23" t="s">
        <v>14</v>
      </c>
      <c r="F13" s="18">
        <v>2022</v>
      </c>
      <c r="G13" s="11">
        <v>12</v>
      </c>
      <c r="H13" s="38">
        <v>65000</v>
      </c>
      <c r="I13" s="38">
        <v>65000</v>
      </c>
      <c r="J13" s="38">
        <v>65000</v>
      </c>
      <c r="K13" s="38">
        <v>65000</v>
      </c>
      <c r="L13" s="38">
        <v>65000</v>
      </c>
      <c r="M13" s="38">
        <v>65000</v>
      </c>
      <c r="N13" s="38">
        <v>65000</v>
      </c>
      <c r="O13" s="38">
        <v>65000</v>
      </c>
      <c r="P13" s="38">
        <v>65000</v>
      </c>
      <c r="Q13" s="38">
        <v>65000</v>
      </c>
      <c r="R13" s="38">
        <v>65000</v>
      </c>
      <c r="S13" s="38">
        <v>65000</v>
      </c>
      <c r="T13" s="38">
        <v>65000</v>
      </c>
      <c r="U13" s="38">
        <f>SUM(Tabla1[[#This Row],[Enero]:[Diciembre]])</f>
        <v>780000</v>
      </c>
      <c r="V13" s="38">
        <f>+Tabla1[[#This Row],[Ingreso Acumulado 2023]]/12</f>
        <v>65000</v>
      </c>
    </row>
    <row r="14" spans="2:38" ht="57" customHeight="1" x14ac:dyDescent="0.35">
      <c r="B14" s="22" t="s">
        <v>73</v>
      </c>
      <c r="C14" s="22" t="s">
        <v>74</v>
      </c>
      <c r="D14" s="22" t="s">
        <v>40</v>
      </c>
      <c r="E14" s="23" t="s">
        <v>14</v>
      </c>
      <c r="F14" s="18">
        <v>2021</v>
      </c>
      <c r="G14" s="11">
        <v>12</v>
      </c>
      <c r="H14" s="38">
        <v>65000</v>
      </c>
      <c r="I14" s="38">
        <v>65000</v>
      </c>
      <c r="J14" s="38">
        <v>65000</v>
      </c>
      <c r="K14" s="38">
        <v>65000</v>
      </c>
      <c r="L14" s="38">
        <v>65000</v>
      </c>
      <c r="M14" s="38">
        <v>65000</v>
      </c>
      <c r="N14" s="38">
        <v>65000</v>
      </c>
      <c r="O14" s="38">
        <v>65000</v>
      </c>
      <c r="P14" s="38">
        <v>65000</v>
      </c>
      <c r="Q14" s="38">
        <v>65000</v>
      </c>
      <c r="R14" s="38">
        <v>65000</v>
      </c>
      <c r="S14" s="38">
        <v>65000</v>
      </c>
      <c r="T14" s="38">
        <v>65000</v>
      </c>
      <c r="U14" s="38">
        <f>SUM(Tabla1[[#This Row],[Enero]:[Diciembre]])</f>
        <v>780000</v>
      </c>
      <c r="V14" s="38">
        <f>+Tabla1[[#This Row],[Ingreso Acumulado 2023]]/12</f>
        <v>65000</v>
      </c>
    </row>
    <row r="15" spans="2:38" ht="75" customHeight="1" x14ac:dyDescent="0.35">
      <c r="B15" s="22" t="s">
        <v>41</v>
      </c>
      <c r="C15" s="22" t="s">
        <v>21</v>
      </c>
      <c r="D15" s="22" t="s">
        <v>202</v>
      </c>
      <c r="E15" s="23" t="s">
        <v>14</v>
      </c>
      <c r="F15" s="18">
        <v>2021</v>
      </c>
      <c r="G15" s="11">
        <v>12</v>
      </c>
      <c r="H15" s="38">
        <v>105000</v>
      </c>
      <c r="I15" s="38">
        <v>105000</v>
      </c>
      <c r="J15" s="38">
        <v>105000</v>
      </c>
      <c r="K15" s="38">
        <v>105000</v>
      </c>
      <c r="L15" s="38">
        <v>105000</v>
      </c>
      <c r="M15" s="38">
        <v>105000</v>
      </c>
      <c r="N15" s="38">
        <v>105000</v>
      </c>
      <c r="O15" s="38">
        <v>105000</v>
      </c>
      <c r="P15" s="38">
        <v>105000</v>
      </c>
      <c r="Q15" s="38">
        <v>105000</v>
      </c>
      <c r="R15" s="38">
        <v>105000</v>
      </c>
      <c r="S15" s="38">
        <v>105000</v>
      </c>
      <c r="T15" s="38">
        <v>105000</v>
      </c>
      <c r="U15" s="38">
        <f>SUM(Tabla1[[#This Row],[Enero]:[Diciembre]])</f>
        <v>1260000</v>
      </c>
      <c r="V15" s="38">
        <f>+Tabla1[[#This Row],[Ingreso Acumulado 2023]]/12</f>
        <v>105000</v>
      </c>
    </row>
    <row r="16" spans="2:38" ht="65.25" customHeight="1" x14ac:dyDescent="0.35">
      <c r="B16" s="22" t="s">
        <v>64</v>
      </c>
      <c r="C16" s="22" t="s">
        <v>21</v>
      </c>
      <c r="D16" s="22" t="s">
        <v>62</v>
      </c>
      <c r="E16" s="23" t="s">
        <v>14</v>
      </c>
      <c r="F16" s="18">
        <v>2021</v>
      </c>
      <c r="G16" s="11">
        <v>12</v>
      </c>
      <c r="H16" s="38">
        <v>150000</v>
      </c>
      <c r="I16" s="38">
        <v>150000</v>
      </c>
      <c r="J16" s="38">
        <v>150000</v>
      </c>
      <c r="K16" s="38">
        <v>150000</v>
      </c>
      <c r="L16" s="38">
        <v>150000</v>
      </c>
      <c r="M16" s="38">
        <v>150000</v>
      </c>
      <c r="N16" s="38">
        <v>150000</v>
      </c>
      <c r="O16" s="38">
        <v>150000</v>
      </c>
      <c r="P16" s="38">
        <v>150000</v>
      </c>
      <c r="Q16" s="38">
        <v>150000</v>
      </c>
      <c r="R16" s="38">
        <v>150000</v>
      </c>
      <c r="S16" s="38">
        <v>150000</v>
      </c>
      <c r="T16" s="38">
        <v>150000</v>
      </c>
      <c r="U16" s="38">
        <f>SUM(Tabla1[[#This Row],[Enero]:[Diciembre]])</f>
        <v>1800000</v>
      </c>
      <c r="V16" s="38">
        <f>+Tabla1[[#This Row],[Ingreso Acumulado 2023]]/12</f>
        <v>150000</v>
      </c>
    </row>
    <row r="17" spans="2:22" ht="72" customHeight="1" x14ac:dyDescent="0.35">
      <c r="B17" s="22" t="s">
        <v>180</v>
      </c>
      <c r="C17" s="22" t="s">
        <v>21</v>
      </c>
      <c r="D17" s="22" t="s">
        <v>40</v>
      </c>
      <c r="E17" s="23" t="s">
        <v>14</v>
      </c>
      <c r="F17" s="14" t="s">
        <v>174</v>
      </c>
      <c r="G17" s="11">
        <v>3</v>
      </c>
      <c r="H17" s="38">
        <v>105000</v>
      </c>
      <c r="I17" s="38"/>
      <c r="J17" s="38"/>
      <c r="K17" s="38"/>
      <c r="L17" s="38"/>
      <c r="M17" s="38"/>
      <c r="N17" s="38"/>
      <c r="O17" s="38"/>
      <c r="P17" s="38"/>
      <c r="Q17" s="38"/>
      <c r="R17" s="38">
        <v>105000</v>
      </c>
      <c r="S17" s="38">
        <v>105000</v>
      </c>
      <c r="T17" s="38">
        <v>105000</v>
      </c>
      <c r="U17" s="38">
        <f>SUM(Tabla1[[#This Row],[Enero]:[Diciembre]])</f>
        <v>315000</v>
      </c>
      <c r="V17" s="38">
        <f>+Tabla1[[#This Row],[Ingreso Acumulado 2023]]/12</f>
        <v>26250</v>
      </c>
    </row>
    <row r="18" spans="2:22" ht="66.75" customHeight="1" x14ac:dyDescent="0.35">
      <c r="B18" s="22" t="s">
        <v>23</v>
      </c>
      <c r="C18" s="22" t="s">
        <v>24</v>
      </c>
      <c r="D18" s="22" t="s">
        <v>25</v>
      </c>
      <c r="E18" s="23" t="s">
        <v>14</v>
      </c>
      <c r="F18" s="18">
        <v>2021</v>
      </c>
      <c r="G18" s="11">
        <v>12</v>
      </c>
      <c r="H18" s="38">
        <v>65000</v>
      </c>
      <c r="I18" s="38">
        <v>65000</v>
      </c>
      <c r="J18" s="38">
        <v>65000</v>
      </c>
      <c r="K18" s="38">
        <v>65000</v>
      </c>
      <c r="L18" s="38">
        <v>65000</v>
      </c>
      <c r="M18" s="38">
        <v>65000</v>
      </c>
      <c r="N18" s="38">
        <v>65000</v>
      </c>
      <c r="O18" s="38">
        <v>65000</v>
      </c>
      <c r="P18" s="38">
        <v>65000</v>
      </c>
      <c r="Q18" s="38">
        <v>65000</v>
      </c>
      <c r="R18" s="38">
        <v>65000</v>
      </c>
      <c r="S18" s="38">
        <v>65000</v>
      </c>
      <c r="T18" s="38">
        <v>65000</v>
      </c>
      <c r="U18" s="38">
        <f>SUM(Tabla1[[#This Row],[Enero]:[Diciembre]])</f>
        <v>780000</v>
      </c>
      <c r="V18" s="38">
        <f>+Tabla1[[#This Row],[Ingreso Acumulado 2023]]/12</f>
        <v>65000</v>
      </c>
    </row>
    <row r="19" spans="2:22" ht="69.75" customHeight="1" x14ac:dyDescent="0.35">
      <c r="B19" s="22" t="s">
        <v>122</v>
      </c>
      <c r="C19" s="22" t="s">
        <v>96</v>
      </c>
      <c r="D19" s="22" t="s">
        <v>22</v>
      </c>
      <c r="E19" s="23" t="s">
        <v>8</v>
      </c>
      <c r="F19" s="18">
        <v>2022</v>
      </c>
      <c r="G19" s="11">
        <v>12</v>
      </c>
      <c r="H19" s="38">
        <v>34000</v>
      </c>
      <c r="I19" s="38">
        <v>34000</v>
      </c>
      <c r="J19" s="38">
        <v>34000</v>
      </c>
      <c r="K19" s="38">
        <v>34000</v>
      </c>
      <c r="L19" s="38">
        <v>34000</v>
      </c>
      <c r="M19" s="38">
        <v>34000</v>
      </c>
      <c r="N19" s="38">
        <v>34000</v>
      </c>
      <c r="O19" s="38">
        <v>34000</v>
      </c>
      <c r="P19" s="38">
        <v>34000</v>
      </c>
      <c r="Q19" s="38">
        <v>34000</v>
      </c>
      <c r="R19" s="38">
        <v>34000</v>
      </c>
      <c r="S19" s="38">
        <v>34000</v>
      </c>
      <c r="T19" s="38">
        <v>34000</v>
      </c>
      <c r="U19" s="38">
        <f>SUM(Tabla1[[#This Row],[Enero]:[Diciembre]])</f>
        <v>408000</v>
      </c>
      <c r="V19" s="38">
        <f>+Tabla1[[#This Row],[Ingreso Acumulado 2023]]/12</f>
        <v>34000</v>
      </c>
    </row>
    <row r="20" spans="2:22" ht="67.5" customHeight="1" x14ac:dyDescent="0.35">
      <c r="B20" s="22" t="s">
        <v>123</v>
      </c>
      <c r="C20" s="22" t="s">
        <v>96</v>
      </c>
      <c r="D20" s="22" t="s">
        <v>13</v>
      </c>
      <c r="E20" s="23" t="s">
        <v>8</v>
      </c>
      <c r="F20" s="18">
        <v>2022</v>
      </c>
      <c r="G20" s="11">
        <v>12</v>
      </c>
      <c r="H20" s="38">
        <v>34000</v>
      </c>
      <c r="I20" s="38">
        <v>34000</v>
      </c>
      <c r="J20" s="38">
        <v>34000</v>
      </c>
      <c r="K20" s="38">
        <v>34000</v>
      </c>
      <c r="L20" s="38">
        <v>34000</v>
      </c>
      <c r="M20" s="38">
        <v>34000</v>
      </c>
      <c r="N20" s="38">
        <v>34000</v>
      </c>
      <c r="O20" s="38">
        <v>34000</v>
      </c>
      <c r="P20" s="38">
        <v>34000</v>
      </c>
      <c r="Q20" s="38">
        <v>34000</v>
      </c>
      <c r="R20" s="38">
        <v>34000</v>
      </c>
      <c r="S20" s="38">
        <v>34000</v>
      </c>
      <c r="T20" s="38">
        <v>34000</v>
      </c>
      <c r="U20" s="38">
        <f>SUM(Tabla1[[#This Row],[Enero]:[Diciembre]])</f>
        <v>408000</v>
      </c>
      <c r="V20" s="38">
        <f>+Tabla1[[#This Row],[Ingreso Acumulado 2023]]/12</f>
        <v>34000</v>
      </c>
    </row>
    <row r="21" spans="2:22" ht="62.25" customHeight="1" x14ac:dyDescent="0.35">
      <c r="B21" s="22" t="s">
        <v>26</v>
      </c>
      <c r="C21" s="22" t="s">
        <v>27</v>
      </c>
      <c r="D21" s="22" t="s">
        <v>28</v>
      </c>
      <c r="E21" s="23" t="s">
        <v>8</v>
      </c>
      <c r="F21" s="18">
        <v>2021</v>
      </c>
      <c r="G21" s="11">
        <v>12</v>
      </c>
      <c r="H21" s="38">
        <v>45000</v>
      </c>
      <c r="I21" s="38">
        <v>45000</v>
      </c>
      <c r="J21" s="38">
        <v>45000</v>
      </c>
      <c r="K21" s="38">
        <v>45000</v>
      </c>
      <c r="L21" s="38">
        <v>45000</v>
      </c>
      <c r="M21" s="38">
        <v>45000</v>
      </c>
      <c r="N21" s="38">
        <v>45000</v>
      </c>
      <c r="O21" s="38">
        <v>45000</v>
      </c>
      <c r="P21" s="38">
        <v>45000</v>
      </c>
      <c r="Q21" s="38">
        <v>45000</v>
      </c>
      <c r="R21" s="38">
        <v>45000</v>
      </c>
      <c r="S21" s="38">
        <v>45000</v>
      </c>
      <c r="T21" s="38">
        <v>45000</v>
      </c>
      <c r="U21" s="38">
        <f>SUM(Tabla1[[#This Row],[Enero]:[Diciembre]])</f>
        <v>540000</v>
      </c>
      <c r="V21" s="38">
        <f>+Tabla1[[#This Row],[Ingreso Acumulado 2023]]/12</f>
        <v>45000</v>
      </c>
    </row>
    <row r="22" spans="2:22" ht="71.25" customHeight="1" x14ac:dyDescent="0.35">
      <c r="B22" s="22" t="s">
        <v>31</v>
      </c>
      <c r="C22" s="22" t="s">
        <v>32</v>
      </c>
      <c r="D22" s="22" t="s">
        <v>28</v>
      </c>
      <c r="E22" s="23" t="s">
        <v>8</v>
      </c>
      <c r="F22" s="18">
        <v>2021</v>
      </c>
      <c r="G22" s="11">
        <v>12</v>
      </c>
      <c r="H22" s="38">
        <v>280000</v>
      </c>
      <c r="I22" s="38">
        <v>280000</v>
      </c>
      <c r="J22" s="38">
        <v>280000</v>
      </c>
      <c r="K22" s="38">
        <v>280000</v>
      </c>
      <c r="L22" s="38">
        <v>280000</v>
      </c>
      <c r="M22" s="38">
        <v>280000</v>
      </c>
      <c r="N22" s="38">
        <v>280000</v>
      </c>
      <c r="O22" s="38">
        <v>280000</v>
      </c>
      <c r="P22" s="38">
        <v>280000</v>
      </c>
      <c r="Q22" s="38">
        <v>280000</v>
      </c>
      <c r="R22" s="38">
        <v>280000</v>
      </c>
      <c r="S22" s="38">
        <v>280000</v>
      </c>
      <c r="T22" s="38">
        <v>280000</v>
      </c>
      <c r="U22" s="38">
        <f>SUM(Tabla1[[#This Row],[Enero]:[Diciembre]])</f>
        <v>3360000</v>
      </c>
      <c r="V22" s="38">
        <f>+Tabla1[[#This Row],[Ingreso Acumulado 2023]]/12</f>
        <v>280000</v>
      </c>
    </row>
    <row r="23" spans="2:22" ht="73.5" customHeight="1" x14ac:dyDescent="0.35">
      <c r="B23" s="22" t="s">
        <v>37</v>
      </c>
      <c r="C23" s="22" t="s">
        <v>38</v>
      </c>
      <c r="D23" s="22" t="s">
        <v>39</v>
      </c>
      <c r="E23" s="23" t="s">
        <v>14</v>
      </c>
      <c r="F23" s="18">
        <v>2021</v>
      </c>
      <c r="G23" s="11">
        <v>12</v>
      </c>
      <c r="H23" s="38">
        <v>80000</v>
      </c>
      <c r="I23" s="38">
        <v>80000</v>
      </c>
      <c r="J23" s="38">
        <v>80000</v>
      </c>
      <c r="K23" s="38">
        <v>80000</v>
      </c>
      <c r="L23" s="38">
        <v>80000</v>
      </c>
      <c r="M23" s="38">
        <v>80000</v>
      </c>
      <c r="N23" s="38">
        <v>80000</v>
      </c>
      <c r="O23" s="38">
        <v>80000</v>
      </c>
      <c r="P23" s="38">
        <v>80000</v>
      </c>
      <c r="Q23" s="38">
        <v>80000</v>
      </c>
      <c r="R23" s="38">
        <v>80000</v>
      </c>
      <c r="S23" s="38">
        <v>80000</v>
      </c>
      <c r="T23" s="38">
        <v>80000</v>
      </c>
      <c r="U23" s="38">
        <f>SUM(Tabla1[[#This Row],[Enero]:[Diciembre]])</f>
        <v>960000</v>
      </c>
      <c r="V23" s="38">
        <f>+Tabla1[[#This Row],[Ingreso Acumulado 2023]]/12</f>
        <v>80000</v>
      </c>
    </row>
    <row r="24" spans="2:22" ht="72.75" customHeight="1" x14ac:dyDescent="0.35">
      <c r="B24" s="22" t="s">
        <v>30</v>
      </c>
      <c r="C24" s="22" t="s">
        <v>24</v>
      </c>
      <c r="D24" s="22" t="s">
        <v>80</v>
      </c>
      <c r="E24" s="23" t="s">
        <v>14</v>
      </c>
      <c r="F24" s="18">
        <v>2021</v>
      </c>
      <c r="G24" s="11">
        <v>12</v>
      </c>
      <c r="H24" s="38">
        <v>65000</v>
      </c>
      <c r="I24" s="38">
        <v>65000</v>
      </c>
      <c r="J24" s="38">
        <v>65000</v>
      </c>
      <c r="K24" s="38">
        <v>65000</v>
      </c>
      <c r="L24" s="38">
        <v>65000</v>
      </c>
      <c r="M24" s="38">
        <v>65000</v>
      </c>
      <c r="N24" s="38">
        <v>65000</v>
      </c>
      <c r="O24" s="38">
        <v>65000</v>
      </c>
      <c r="P24" s="38">
        <v>65000</v>
      </c>
      <c r="Q24" s="38">
        <v>65000</v>
      </c>
      <c r="R24" s="38">
        <v>65000</v>
      </c>
      <c r="S24" s="38">
        <v>65000</v>
      </c>
      <c r="T24" s="38">
        <v>65000</v>
      </c>
      <c r="U24" s="38">
        <f>SUM(Tabla1[[#This Row],[Enero]:[Diciembre]])</f>
        <v>780000</v>
      </c>
      <c r="V24" s="38">
        <f>+Tabla1[[#This Row],[Ingreso Acumulado 2023]]/12</f>
        <v>65000</v>
      </c>
    </row>
    <row r="25" spans="2:22" ht="54" customHeight="1" x14ac:dyDescent="0.35">
      <c r="B25" s="22" t="s">
        <v>33</v>
      </c>
      <c r="C25" s="22" t="s">
        <v>34</v>
      </c>
      <c r="D25" s="22" t="s">
        <v>28</v>
      </c>
      <c r="E25" s="23" t="s">
        <v>8</v>
      </c>
      <c r="F25" s="18">
        <v>2021</v>
      </c>
      <c r="G25" s="11">
        <v>12</v>
      </c>
      <c r="H25" s="38">
        <v>150000</v>
      </c>
      <c r="I25" s="38">
        <v>150000</v>
      </c>
      <c r="J25" s="38">
        <v>150000</v>
      </c>
      <c r="K25" s="38">
        <v>150000</v>
      </c>
      <c r="L25" s="38">
        <v>150000</v>
      </c>
      <c r="M25" s="38">
        <v>150000</v>
      </c>
      <c r="N25" s="38">
        <v>150000</v>
      </c>
      <c r="O25" s="38">
        <v>150000</v>
      </c>
      <c r="P25" s="38">
        <v>150000</v>
      </c>
      <c r="Q25" s="38">
        <v>150000</v>
      </c>
      <c r="R25" s="38">
        <v>150000</v>
      </c>
      <c r="S25" s="38">
        <v>150000</v>
      </c>
      <c r="T25" s="38">
        <v>150000</v>
      </c>
      <c r="U25" s="38">
        <f>SUM(Tabla1[[#This Row],[Enero]:[Diciembre]])</f>
        <v>1800000</v>
      </c>
      <c r="V25" s="38">
        <f>+Tabla1[[#This Row],[Ingreso Acumulado 2023]]/12</f>
        <v>150000</v>
      </c>
    </row>
    <row r="26" spans="2:22" ht="52.5" customHeight="1" x14ac:dyDescent="0.35">
      <c r="B26" s="22" t="s">
        <v>159</v>
      </c>
      <c r="C26" s="22" t="s">
        <v>29</v>
      </c>
      <c r="D26" s="22" t="s">
        <v>25</v>
      </c>
      <c r="E26" s="23" t="s">
        <v>14</v>
      </c>
      <c r="F26" s="14" t="s">
        <v>195</v>
      </c>
      <c r="G26" s="11">
        <v>11</v>
      </c>
      <c r="H26" s="38">
        <v>40000</v>
      </c>
      <c r="I26" s="38"/>
      <c r="J26" s="38">
        <v>40000</v>
      </c>
      <c r="K26" s="38">
        <v>40000</v>
      </c>
      <c r="L26" s="38">
        <v>40000</v>
      </c>
      <c r="M26" s="38">
        <v>40000</v>
      </c>
      <c r="N26" s="38">
        <v>40000</v>
      </c>
      <c r="O26" s="38">
        <v>40000</v>
      </c>
      <c r="P26" s="38">
        <v>40000</v>
      </c>
      <c r="Q26" s="38">
        <v>40000</v>
      </c>
      <c r="R26" s="38">
        <v>40000</v>
      </c>
      <c r="S26" s="38">
        <v>40000</v>
      </c>
      <c r="T26" s="38">
        <v>40000</v>
      </c>
      <c r="U26" s="38">
        <f>SUM(Tabla1[[#This Row],[Enero]:[Diciembre]])</f>
        <v>440000</v>
      </c>
      <c r="V26" s="38">
        <f>+Tabla1[[#This Row],[Ingreso Acumulado 2023]]/12</f>
        <v>36666.666666666664</v>
      </c>
    </row>
    <row r="27" spans="2:22" ht="51.75" customHeight="1" x14ac:dyDescent="0.35">
      <c r="B27" s="22" t="s">
        <v>97</v>
      </c>
      <c r="C27" s="22" t="s">
        <v>98</v>
      </c>
      <c r="D27" s="22" t="s">
        <v>22</v>
      </c>
      <c r="E27" s="23" t="s">
        <v>14</v>
      </c>
      <c r="F27" s="18">
        <v>2022</v>
      </c>
      <c r="G27" s="11">
        <v>12</v>
      </c>
      <c r="H27" s="38">
        <v>65000</v>
      </c>
      <c r="I27" s="38">
        <v>65000</v>
      </c>
      <c r="J27" s="38">
        <v>65000</v>
      </c>
      <c r="K27" s="38">
        <v>65000</v>
      </c>
      <c r="L27" s="38">
        <v>65000</v>
      </c>
      <c r="M27" s="38">
        <v>65000</v>
      </c>
      <c r="N27" s="38">
        <v>65000</v>
      </c>
      <c r="O27" s="38">
        <v>65000</v>
      </c>
      <c r="P27" s="38">
        <v>65000</v>
      </c>
      <c r="Q27" s="38">
        <v>65000</v>
      </c>
      <c r="R27" s="38">
        <v>65000</v>
      </c>
      <c r="S27" s="38">
        <v>65000</v>
      </c>
      <c r="T27" s="38">
        <v>65000</v>
      </c>
      <c r="U27" s="38">
        <f>SUM(Tabla1[[#This Row],[Enero]:[Diciembre]])</f>
        <v>780000</v>
      </c>
      <c r="V27" s="38">
        <f>+Tabla1[[#This Row],[Ingreso Acumulado 2023]]/12</f>
        <v>65000</v>
      </c>
    </row>
    <row r="28" spans="2:22" ht="52.5" customHeight="1" x14ac:dyDescent="0.35">
      <c r="B28" s="22" t="s">
        <v>51</v>
      </c>
      <c r="C28" s="22" t="s">
        <v>52</v>
      </c>
      <c r="D28" s="22" t="s">
        <v>28</v>
      </c>
      <c r="E28" s="23" t="s">
        <v>8</v>
      </c>
      <c r="F28" s="18">
        <v>2021</v>
      </c>
      <c r="G28" s="11">
        <v>12</v>
      </c>
      <c r="H28" s="38">
        <v>105000</v>
      </c>
      <c r="I28" s="38">
        <v>105000</v>
      </c>
      <c r="J28" s="38">
        <v>105000</v>
      </c>
      <c r="K28" s="38">
        <v>105000</v>
      </c>
      <c r="L28" s="38">
        <v>105000</v>
      </c>
      <c r="M28" s="38">
        <v>105000</v>
      </c>
      <c r="N28" s="38">
        <v>105000</v>
      </c>
      <c r="O28" s="38">
        <v>105000</v>
      </c>
      <c r="P28" s="38">
        <v>105000</v>
      </c>
      <c r="Q28" s="38">
        <v>105000</v>
      </c>
      <c r="R28" s="38">
        <v>105000</v>
      </c>
      <c r="S28" s="38">
        <v>105000</v>
      </c>
      <c r="T28" s="38">
        <v>105000</v>
      </c>
      <c r="U28" s="38">
        <f>SUM(Tabla1[[#This Row],[Enero]:[Diciembre]])</f>
        <v>1260000</v>
      </c>
      <c r="V28" s="38">
        <f>+Tabla1[[#This Row],[Ingreso Acumulado 2023]]/12</f>
        <v>105000</v>
      </c>
    </row>
    <row r="29" spans="2:22" ht="59.25" customHeight="1" x14ac:dyDescent="0.35">
      <c r="B29" s="22" t="s">
        <v>75</v>
      </c>
      <c r="C29" s="22" t="s">
        <v>21</v>
      </c>
      <c r="D29" s="22" t="s">
        <v>39</v>
      </c>
      <c r="E29" s="23" t="s">
        <v>14</v>
      </c>
      <c r="F29" s="18">
        <v>2021</v>
      </c>
      <c r="G29" s="11">
        <v>12</v>
      </c>
      <c r="H29" s="38">
        <v>150000</v>
      </c>
      <c r="I29" s="38">
        <v>150000</v>
      </c>
      <c r="J29" s="38">
        <v>150000</v>
      </c>
      <c r="K29" s="38">
        <v>150000</v>
      </c>
      <c r="L29" s="38">
        <v>150000</v>
      </c>
      <c r="M29" s="38">
        <v>150000</v>
      </c>
      <c r="N29" s="38">
        <v>150000</v>
      </c>
      <c r="O29" s="38">
        <v>150000</v>
      </c>
      <c r="P29" s="38">
        <v>150000</v>
      </c>
      <c r="Q29" s="38">
        <v>150000</v>
      </c>
      <c r="R29" s="38">
        <v>150000</v>
      </c>
      <c r="S29" s="38">
        <v>150000</v>
      </c>
      <c r="T29" s="38">
        <v>150000</v>
      </c>
      <c r="U29" s="38">
        <f>SUM(Tabla1[[#This Row],[Enero]:[Diciembre]])</f>
        <v>1800000</v>
      </c>
      <c r="V29" s="38">
        <f>+Tabla1[[#This Row],[Ingreso Acumulado 2023]]/12</f>
        <v>150000</v>
      </c>
    </row>
    <row r="30" spans="2:22" ht="61.5" customHeight="1" x14ac:dyDescent="0.35">
      <c r="B30" s="22" t="s">
        <v>155</v>
      </c>
      <c r="C30" s="22" t="s">
        <v>16</v>
      </c>
      <c r="D30" s="22" t="s">
        <v>25</v>
      </c>
      <c r="E30" s="23" t="s">
        <v>8</v>
      </c>
      <c r="F30" s="14" t="s">
        <v>194</v>
      </c>
      <c r="G30" s="11">
        <v>12</v>
      </c>
      <c r="H30" s="38">
        <v>34000</v>
      </c>
      <c r="I30" s="38">
        <v>34000</v>
      </c>
      <c r="J30" s="38">
        <v>34000</v>
      </c>
      <c r="K30" s="38">
        <v>34000</v>
      </c>
      <c r="L30" s="38">
        <v>34000</v>
      </c>
      <c r="M30" s="38">
        <v>34000</v>
      </c>
      <c r="N30" s="38">
        <v>34000</v>
      </c>
      <c r="O30" s="38">
        <v>34000</v>
      </c>
      <c r="P30" s="38">
        <v>34000</v>
      </c>
      <c r="Q30" s="38">
        <v>34000</v>
      </c>
      <c r="R30" s="38">
        <v>34000</v>
      </c>
      <c r="S30" s="38">
        <v>34000</v>
      </c>
      <c r="T30" s="38">
        <v>34000</v>
      </c>
      <c r="U30" s="38">
        <f>SUM(Tabla1[[#This Row],[Enero]:[Diciembre]])</f>
        <v>408000</v>
      </c>
      <c r="V30" s="38">
        <f>+Tabla1[[#This Row],[Ingreso Acumulado 2023]]/12</f>
        <v>34000</v>
      </c>
    </row>
    <row r="31" spans="2:22" ht="60.75" customHeight="1" x14ac:dyDescent="0.35">
      <c r="B31" s="22" t="s">
        <v>18</v>
      </c>
      <c r="C31" s="22" t="s">
        <v>19</v>
      </c>
      <c r="D31" s="22" t="s">
        <v>28</v>
      </c>
      <c r="E31" s="23" t="s">
        <v>14</v>
      </c>
      <c r="F31" s="18">
        <v>2021</v>
      </c>
      <c r="G31" s="11">
        <v>12</v>
      </c>
      <c r="H31" s="38">
        <v>60000</v>
      </c>
      <c r="I31" s="38">
        <v>60000</v>
      </c>
      <c r="J31" s="38">
        <v>60000</v>
      </c>
      <c r="K31" s="38">
        <v>60000</v>
      </c>
      <c r="L31" s="38">
        <v>60000</v>
      </c>
      <c r="M31" s="38">
        <v>60000</v>
      </c>
      <c r="N31" s="38">
        <v>60000</v>
      </c>
      <c r="O31" s="38">
        <v>60000</v>
      </c>
      <c r="P31" s="38">
        <v>60000</v>
      </c>
      <c r="Q31" s="38">
        <v>60000</v>
      </c>
      <c r="R31" s="38">
        <v>60000</v>
      </c>
      <c r="S31" s="38">
        <v>60000</v>
      </c>
      <c r="T31" s="38">
        <v>60000</v>
      </c>
      <c r="U31" s="38">
        <f>SUM(Tabla1[[#This Row],[Enero]:[Diciembre]])</f>
        <v>720000</v>
      </c>
      <c r="V31" s="38">
        <f>+Tabla1[[#This Row],[Ingreso Acumulado 2023]]/12</f>
        <v>60000</v>
      </c>
    </row>
    <row r="32" spans="2:22" ht="63.75" customHeight="1" x14ac:dyDescent="0.35">
      <c r="B32" s="22" t="s">
        <v>181</v>
      </c>
      <c r="C32" s="22" t="s">
        <v>96</v>
      </c>
      <c r="D32" s="22" t="s">
        <v>80</v>
      </c>
      <c r="E32" s="23" t="s">
        <v>8</v>
      </c>
      <c r="F32" s="14" t="s">
        <v>174</v>
      </c>
      <c r="G32" s="11">
        <v>3</v>
      </c>
      <c r="H32" s="38">
        <v>34000</v>
      </c>
      <c r="I32" s="38"/>
      <c r="J32" s="38"/>
      <c r="K32" s="38"/>
      <c r="L32" s="38"/>
      <c r="M32" s="38"/>
      <c r="N32" s="38"/>
      <c r="O32" s="38"/>
      <c r="P32" s="38"/>
      <c r="Q32" s="38"/>
      <c r="R32" s="38">
        <v>34000</v>
      </c>
      <c r="S32" s="38">
        <v>34000</v>
      </c>
      <c r="T32" s="38">
        <v>34000</v>
      </c>
      <c r="U32" s="38">
        <f>SUM(Tabla1[[#This Row],[Enero]:[Diciembre]])</f>
        <v>102000</v>
      </c>
      <c r="V32" s="38">
        <f>+Tabla1[[#This Row],[Ingreso Acumulado 2023]]/12</f>
        <v>8500</v>
      </c>
    </row>
    <row r="33" spans="2:22" ht="59.25" customHeight="1" x14ac:dyDescent="0.35">
      <c r="B33" s="22" t="s">
        <v>156</v>
      </c>
      <c r="C33" s="22" t="s">
        <v>151</v>
      </c>
      <c r="D33" s="22" t="s">
        <v>77</v>
      </c>
      <c r="E33" s="23" t="s">
        <v>8</v>
      </c>
      <c r="F33" s="14" t="s">
        <v>194</v>
      </c>
      <c r="G33" s="11">
        <v>12</v>
      </c>
      <c r="H33" s="38">
        <v>34000</v>
      </c>
      <c r="I33" s="38">
        <v>34000</v>
      </c>
      <c r="J33" s="38">
        <v>34000</v>
      </c>
      <c r="K33" s="38">
        <v>34000</v>
      </c>
      <c r="L33" s="38">
        <v>34000</v>
      </c>
      <c r="M33" s="38">
        <v>34000</v>
      </c>
      <c r="N33" s="38">
        <v>34000</v>
      </c>
      <c r="O33" s="38">
        <v>34000</v>
      </c>
      <c r="P33" s="38">
        <v>34000</v>
      </c>
      <c r="Q33" s="38">
        <v>34000</v>
      </c>
      <c r="R33" s="38">
        <v>34000</v>
      </c>
      <c r="S33" s="38">
        <v>34000</v>
      </c>
      <c r="T33" s="38">
        <v>34000</v>
      </c>
      <c r="U33" s="38">
        <f>SUM(Tabla1[[#This Row],[Enero]:[Diciembre]])</f>
        <v>408000</v>
      </c>
      <c r="V33" s="38">
        <f>+Tabla1[[#This Row],[Ingreso Acumulado 2023]]/12</f>
        <v>34000</v>
      </c>
    </row>
    <row r="34" spans="2:22" ht="64.5" customHeight="1" x14ac:dyDescent="0.35">
      <c r="B34" s="22" t="s">
        <v>71</v>
      </c>
      <c r="C34" s="22" t="s">
        <v>72</v>
      </c>
      <c r="D34" s="22" t="s">
        <v>28</v>
      </c>
      <c r="E34" s="23" t="s">
        <v>14</v>
      </c>
      <c r="F34" s="18">
        <v>2022</v>
      </c>
      <c r="G34" s="11">
        <v>12</v>
      </c>
      <c r="H34" s="38">
        <v>65000</v>
      </c>
      <c r="I34" s="38">
        <v>65000</v>
      </c>
      <c r="J34" s="38">
        <v>65000</v>
      </c>
      <c r="K34" s="38">
        <v>65000</v>
      </c>
      <c r="L34" s="38">
        <v>65000</v>
      </c>
      <c r="M34" s="38">
        <v>65000</v>
      </c>
      <c r="N34" s="38">
        <v>65000</v>
      </c>
      <c r="O34" s="38">
        <v>65000</v>
      </c>
      <c r="P34" s="38">
        <v>65000</v>
      </c>
      <c r="Q34" s="38">
        <v>65000</v>
      </c>
      <c r="R34" s="38">
        <v>65000</v>
      </c>
      <c r="S34" s="38">
        <v>65000</v>
      </c>
      <c r="T34" s="38">
        <v>65000</v>
      </c>
      <c r="U34" s="38">
        <f>SUM(Tabla1[[#This Row],[Enero]:[Diciembre]])</f>
        <v>780000</v>
      </c>
      <c r="V34" s="38">
        <f>+Tabla1[[#This Row],[Ingreso Acumulado 2023]]/12</f>
        <v>65000</v>
      </c>
    </row>
    <row r="35" spans="2:22" ht="84" customHeight="1" x14ac:dyDescent="0.35">
      <c r="B35" s="22" t="s">
        <v>107</v>
      </c>
      <c r="C35" s="22" t="s">
        <v>21</v>
      </c>
      <c r="D35" s="22" t="s">
        <v>77</v>
      </c>
      <c r="E35" s="23" t="s">
        <v>14</v>
      </c>
      <c r="F35" s="18">
        <v>2022</v>
      </c>
      <c r="G35" s="11">
        <v>12</v>
      </c>
      <c r="H35" s="38">
        <v>105000</v>
      </c>
      <c r="I35" s="38">
        <v>105000</v>
      </c>
      <c r="J35" s="38">
        <v>105000</v>
      </c>
      <c r="K35" s="38">
        <v>105000</v>
      </c>
      <c r="L35" s="38">
        <v>105000</v>
      </c>
      <c r="M35" s="38">
        <v>105000</v>
      </c>
      <c r="N35" s="38">
        <v>105000</v>
      </c>
      <c r="O35" s="38">
        <v>105000</v>
      </c>
      <c r="P35" s="38">
        <v>105000</v>
      </c>
      <c r="Q35" s="38">
        <v>105000</v>
      </c>
      <c r="R35" s="38">
        <v>105000</v>
      </c>
      <c r="S35" s="38">
        <v>105000</v>
      </c>
      <c r="T35" s="38">
        <v>105000</v>
      </c>
      <c r="U35" s="38">
        <f>SUM(Tabla1[[#This Row],[Enero]:[Diciembre]])</f>
        <v>1260000</v>
      </c>
      <c r="V35" s="38">
        <f>+Tabla1[[#This Row],[Ingreso Acumulado 2023]]/12</f>
        <v>105000</v>
      </c>
    </row>
    <row r="36" spans="2:22" ht="56.25" customHeight="1" x14ac:dyDescent="0.35">
      <c r="B36" s="22" t="s">
        <v>170</v>
      </c>
      <c r="C36" s="22" t="s">
        <v>171</v>
      </c>
      <c r="D36" s="22" t="s">
        <v>7</v>
      </c>
      <c r="E36" s="23" t="s">
        <v>14</v>
      </c>
      <c r="F36" s="14" t="s">
        <v>198</v>
      </c>
      <c r="G36" s="11">
        <v>8</v>
      </c>
      <c r="H36" s="38">
        <v>40000</v>
      </c>
      <c r="I36" s="38"/>
      <c r="J36" s="38"/>
      <c r="K36" s="38"/>
      <c r="L36" s="38"/>
      <c r="M36" s="38">
        <v>40000</v>
      </c>
      <c r="N36" s="38">
        <v>40000</v>
      </c>
      <c r="O36" s="38">
        <v>40000</v>
      </c>
      <c r="P36" s="38">
        <v>40000</v>
      </c>
      <c r="Q36" s="38">
        <v>40000</v>
      </c>
      <c r="R36" s="38">
        <v>40000</v>
      </c>
      <c r="S36" s="38">
        <v>40000</v>
      </c>
      <c r="T36" s="38">
        <v>40000</v>
      </c>
      <c r="U36" s="38">
        <f>SUM(Tabla1[[#This Row],[Enero]:[Diciembre]])</f>
        <v>320000</v>
      </c>
      <c r="V36" s="38">
        <f>+Tabla1[[#This Row],[Ingreso Acumulado 2023]]/12</f>
        <v>26666.666666666668</v>
      </c>
    </row>
    <row r="37" spans="2:22" ht="68.25" customHeight="1" x14ac:dyDescent="0.35">
      <c r="B37" s="22" t="s">
        <v>128</v>
      </c>
      <c r="C37" s="22" t="s">
        <v>121</v>
      </c>
      <c r="D37" s="22" t="s">
        <v>80</v>
      </c>
      <c r="E37" s="23" t="s">
        <v>14</v>
      </c>
      <c r="F37" s="18">
        <v>2022</v>
      </c>
      <c r="G37" s="11">
        <v>12</v>
      </c>
      <c r="H37" s="38">
        <v>65000</v>
      </c>
      <c r="I37" s="38">
        <v>65000</v>
      </c>
      <c r="J37" s="38">
        <v>65000</v>
      </c>
      <c r="K37" s="38">
        <v>65000</v>
      </c>
      <c r="L37" s="38">
        <v>65000</v>
      </c>
      <c r="M37" s="38">
        <v>65000</v>
      </c>
      <c r="N37" s="38">
        <v>65000</v>
      </c>
      <c r="O37" s="38">
        <v>65000</v>
      </c>
      <c r="P37" s="38">
        <v>65000</v>
      </c>
      <c r="Q37" s="38">
        <v>65000</v>
      </c>
      <c r="R37" s="38">
        <v>65000</v>
      </c>
      <c r="S37" s="38">
        <v>65000</v>
      </c>
      <c r="T37" s="38">
        <v>65000</v>
      </c>
      <c r="U37" s="38">
        <f>SUM(Tabla1[[#This Row],[Enero]:[Diciembre]])</f>
        <v>780000</v>
      </c>
      <c r="V37" s="38">
        <f>+Tabla1[[#This Row],[Ingreso Acumulado 2023]]/12</f>
        <v>65000</v>
      </c>
    </row>
    <row r="38" spans="2:22" ht="69.75" customHeight="1" x14ac:dyDescent="0.35">
      <c r="B38" s="22" t="s">
        <v>94</v>
      </c>
      <c r="C38" s="22" t="s">
        <v>21</v>
      </c>
      <c r="D38" s="22" t="s">
        <v>7</v>
      </c>
      <c r="E38" s="23" t="s">
        <v>14</v>
      </c>
      <c r="F38" s="18">
        <v>2021</v>
      </c>
      <c r="G38" s="11">
        <v>12</v>
      </c>
      <c r="H38" s="38">
        <v>105000</v>
      </c>
      <c r="I38" s="38">
        <v>105000</v>
      </c>
      <c r="J38" s="38">
        <v>105000</v>
      </c>
      <c r="K38" s="38">
        <v>105000</v>
      </c>
      <c r="L38" s="38">
        <v>105000</v>
      </c>
      <c r="M38" s="38">
        <v>105000</v>
      </c>
      <c r="N38" s="38">
        <v>105000</v>
      </c>
      <c r="O38" s="38">
        <v>105000</v>
      </c>
      <c r="P38" s="38">
        <v>105000</v>
      </c>
      <c r="Q38" s="38">
        <v>105000</v>
      </c>
      <c r="R38" s="38">
        <v>105000</v>
      </c>
      <c r="S38" s="38">
        <v>105000</v>
      </c>
      <c r="T38" s="38">
        <v>105000</v>
      </c>
      <c r="U38" s="38">
        <f>SUM(Tabla1[[#This Row],[Enero]:[Diciembre]])</f>
        <v>1260000</v>
      </c>
      <c r="V38" s="38">
        <f>+Tabla1[[#This Row],[Ingreso Acumulado 2023]]/12</f>
        <v>105000</v>
      </c>
    </row>
    <row r="39" spans="2:22" ht="62.25" customHeight="1" x14ac:dyDescent="0.35">
      <c r="B39" s="22" t="s">
        <v>11</v>
      </c>
      <c r="C39" s="22" t="s">
        <v>12</v>
      </c>
      <c r="D39" s="22" t="s">
        <v>13</v>
      </c>
      <c r="E39" s="23" t="s">
        <v>14</v>
      </c>
      <c r="F39" s="18">
        <v>2021</v>
      </c>
      <c r="G39" s="11">
        <v>12</v>
      </c>
      <c r="H39" s="38">
        <v>65000</v>
      </c>
      <c r="I39" s="38">
        <v>65000</v>
      </c>
      <c r="J39" s="38">
        <v>65000</v>
      </c>
      <c r="K39" s="38">
        <v>65000</v>
      </c>
      <c r="L39" s="38">
        <v>65000</v>
      </c>
      <c r="M39" s="38">
        <v>65000</v>
      </c>
      <c r="N39" s="38">
        <v>65000</v>
      </c>
      <c r="O39" s="38">
        <v>65000</v>
      </c>
      <c r="P39" s="38">
        <v>65000</v>
      </c>
      <c r="Q39" s="38">
        <v>65000</v>
      </c>
      <c r="R39" s="38">
        <v>65000</v>
      </c>
      <c r="S39" s="38">
        <v>65000</v>
      </c>
      <c r="T39" s="38">
        <v>65000</v>
      </c>
      <c r="U39" s="38">
        <f>SUM(Tabla1[[#This Row],[Enero]:[Diciembre]])</f>
        <v>780000</v>
      </c>
      <c r="V39" s="38">
        <f>+Tabla1[[#This Row],[Ingreso Acumulado 2023]]/12</f>
        <v>65000</v>
      </c>
    </row>
    <row r="40" spans="2:22" ht="59.25" customHeight="1" x14ac:dyDescent="0.35">
      <c r="B40" s="22" t="s">
        <v>59</v>
      </c>
      <c r="C40" s="22" t="s">
        <v>24</v>
      </c>
      <c r="D40" s="22" t="s">
        <v>60</v>
      </c>
      <c r="E40" s="23" t="s">
        <v>14</v>
      </c>
      <c r="F40" s="18">
        <v>2021</v>
      </c>
      <c r="G40" s="11">
        <v>12</v>
      </c>
      <c r="H40" s="38">
        <v>65000</v>
      </c>
      <c r="I40" s="38">
        <v>65000</v>
      </c>
      <c r="J40" s="38">
        <v>65000</v>
      </c>
      <c r="K40" s="38">
        <v>65000</v>
      </c>
      <c r="L40" s="38">
        <v>65000</v>
      </c>
      <c r="M40" s="38">
        <v>65000</v>
      </c>
      <c r="N40" s="38">
        <v>65000</v>
      </c>
      <c r="O40" s="38">
        <v>65000</v>
      </c>
      <c r="P40" s="38">
        <v>65000</v>
      </c>
      <c r="Q40" s="38">
        <v>65000</v>
      </c>
      <c r="R40" s="38">
        <v>65000</v>
      </c>
      <c r="S40" s="38">
        <v>65000</v>
      </c>
      <c r="T40" s="38">
        <v>65000</v>
      </c>
      <c r="U40" s="38">
        <f>SUM(Tabla1[[#This Row],[Enero]:[Diciembre]])</f>
        <v>780000</v>
      </c>
      <c r="V40" s="38">
        <f>+Tabla1[[#This Row],[Ingreso Acumulado 2023]]/12</f>
        <v>65000</v>
      </c>
    </row>
    <row r="41" spans="2:22" ht="68.25" customHeight="1" x14ac:dyDescent="0.35">
      <c r="B41" s="22" t="s">
        <v>68</v>
      </c>
      <c r="C41" s="22" t="s">
        <v>21</v>
      </c>
      <c r="D41" s="22" t="s">
        <v>60</v>
      </c>
      <c r="E41" s="23" t="s">
        <v>14</v>
      </c>
      <c r="F41" s="18">
        <v>2021</v>
      </c>
      <c r="G41" s="11">
        <v>12</v>
      </c>
      <c r="H41" s="38">
        <v>105000</v>
      </c>
      <c r="I41" s="38">
        <v>105000</v>
      </c>
      <c r="J41" s="38">
        <v>105000</v>
      </c>
      <c r="K41" s="38">
        <v>105000</v>
      </c>
      <c r="L41" s="38">
        <v>105000</v>
      </c>
      <c r="M41" s="38">
        <v>105000</v>
      </c>
      <c r="N41" s="38">
        <v>105000</v>
      </c>
      <c r="O41" s="38">
        <v>105000</v>
      </c>
      <c r="P41" s="38">
        <v>105000</v>
      </c>
      <c r="Q41" s="38">
        <v>105000</v>
      </c>
      <c r="R41" s="38">
        <v>105000</v>
      </c>
      <c r="S41" s="38">
        <v>105000</v>
      </c>
      <c r="T41" s="38">
        <v>105000</v>
      </c>
      <c r="U41" s="38">
        <f>SUM(Tabla1[[#This Row],[Enero]:[Diciembre]])</f>
        <v>1260000</v>
      </c>
      <c r="V41" s="38">
        <f>+Tabla1[[#This Row],[Ingreso Acumulado 2023]]/12</f>
        <v>105000</v>
      </c>
    </row>
    <row r="42" spans="2:22" ht="57" customHeight="1" x14ac:dyDescent="0.35">
      <c r="B42" s="22" t="s">
        <v>93</v>
      </c>
      <c r="C42" s="22" t="s">
        <v>165</v>
      </c>
      <c r="D42" s="22" t="s">
        <v>60</v>
      </c>
      <c r="E42" s="24" t="s">
        <v>14</v>
      </c>
      <c r="F42" s="19">
        <v>2022</v>
      </c>
      <c r="G42" s="12">
        <v>12</v>
      </c>
      <c r="H42" s="39">
        <v>65000</v>
      </c>
      <c r="I42" s="38">
        <v>45000</v>
      </c>
      <c r="J42" s="38">
        <v>65000</v>
      </c>
      <c r="K42" s="38">
        <v>65000</v>
      </c>
      <c r="L42" s="38">
        <v>65000</v>
      </c>
      <c r="M42" s="38">
        <v>65000</v>
      </c>
      <c r="N42" s="38">
        <v>65000</v>
      </c>
      <c r="O42" s="38">
        <v>65000</v>
      </c>
      <c r="P42" s="38">
        <v>65000</v>
      </c>
      <c r="Q42" s="38">
        <v>65000</v>
      </c>
      <c r="R42" s="38">
        <v>65000</v>
      </c>
      <c r="S42" s="38">
        <v>65000</v>
      </c>
      <c r="T42" s="38">
        <v>65000</v>
      </c>
      <c r="U42" s="38">
        <f>SUM(Tabla1[[#This Row],[Enero]:[Diciembre]])</f>
        <v>760000</v>
      </c>
      <c r="V42" s="38">
        <f>+Tabla1[[#This Row],[Ingreso Acumulado 2023]]/12</f>
        <v>63333.333333333336</v>
      </c>
    </row>
    <row r="43" spans="2:22" ht="54.75" customHeight="1" x14ac:dyDescent="0.35">
      <c r="B43" s="22" t="s">
        <v>50</v>
      </c>
      <c r="C43" s="22" t="s">
        <v>16</v>
      </c>
      <c r="D43" s="22" t="s">
        <v>13</v>
      </c>
      <c r="E43" s="24" t="s">
        <v>8</v>
      </c>
      <c r="F43" s="19">
        <v>2021</v>
      </c>
      <c r="G43" s="12">
        <v>12</v>
      </c>
      <c r="H43" s="39">
        <v>34000</v>
      </c>
      <c r="I43" s="38">
        <v>34000</v>
      </c>
      <c r="J43" s="38">
        <v>34000</v>
      </c>
      <c r="K43" s="38">
        <v>34000</v>
      </c>
      <c r="L43" s="38">
        <v>34000</v>
      </c>
      <c r="M43" s="38">
        <v>34000</v>
      </c>
      <c r="N43" s="38">
        <v>34000</v>
      </c>
      <c r="O43" s="38">
        <v>34000</v>
      </c>
      <c r="P43" s="38">
        <v>34000</v>
      </c>
      <c r="Q43" s="38">
        <v>34000</v>
      </c>
      <c r="R43" s="38">
        <v>34000</v>
      </c>
      <c r="S43" s="38">
        <v>34000</v>
      </c>
      <c r="T43" s="38">
        <v>34000</v>
      </c>
      <c r="U43" s="38">
        <f>SUM(Tabla1[[#This Row],[Enero]:[Diciembre]])</f>
        <v>408000</v>
      </c>
      <c r="V43" s="38">
        <f>+Tabla1[[#This Row],[Ingreso Acumulado 2023]]/12</f>
        <v>34000</v>
      </c>
    </row>
    <row r="44" spans="2:22" ht="57.75" customHeight="1" x14ac:dyDescent="0.35">
      <c r="B44" s="22" t="s">
        <v>129</v>
      </c>
      <c r="C44" s="22" t="s">
        <v>130</v>
      </c>
      <c r="D44" s="22" t="s">
        <v>80</v>
      </c>
      <c r="E44" s="24" t="s">
        <v>14</v>
      </c>
      <c r="F44" s="19">
        <v>2022</v>
      </c>
      <c r="G44" s="12">
        <v>12</v>
      </c>
      <c r="H44" s="39">
        <v>105000</v>
      </c>
      <c r="I44" s="38">
        <v>65000</v>
      </c>
      <c r="J44" s="38">
        <v>65000</v>
      </c>
      <c r="K44" s="38">
        <v>65000</v>
      </c>
      <c r="L44" s="38">
        <v>65000</v>
      </c>
      <c r="M44" s="38">
        <v>65000</v>
      </c>
      <c r="N44" s="38">
        <v>65000</v>
      </c>
      <c r="O44" s="38">
        <v>65000</v>
      </c>
      <c r="P44" s="38">
        <v>65000</v>
      </c>
      <c r="Q44" s="38">
        <v>105000</v>
      </c>
      <c r="R44" s="38">
        <v>105000</v>
      </c>
      <c r="S44" s="38">
        <v>105000</v>
      </c>
      <c r="T44" s="38">
        <v>105000</v>
      </c>
      <c r="U44" s="38">
        <f>SUM(Tabla1[[#This Row],[Enero]:[Diciembre]])</f>
        <v>940000</v>
      </c>
      <c r="V44" s="38">
        <f>+Tabla1[[#This Row],[Ingreso Acumulado 2023]]/12</f>
        <v>78333.333333333328</v>
      </c>
    </row>
    <row r="45" spans="2:22" ht="57.75" customHeight="1" x14ac:dyDescent="0.35">
      <c r="B45" s="22" t="s">
        <v>148</v>
      </c>
      <c r="C45" s="22" t="s">
        <v>147</v>
      </c>
      <c r="D45" s="22" t="s">
        <v>28</v>
      </c>
      <c r="E45" s="23" t="s">
        <v>8</v>
      </c>
      <c r="F45" s="18">
        <v>2022</v>
      </c>
      <c r="G45" s="11">
        <v>12</v>
      </c>
      <c r="H45" s="38">
        <v>105000</v>
      </c>
      <c r="I45" s="38">
        <v>105000</v>
      </c>
      <c r="J45" s="38">
        <v>105000</v>
      </c>
      <c r="K45" s="38">
        <v>105000</v>
      </c>
      <c r="L45" s="38">
        <v>105000</v>
      </c>
      <c r="M45" s="38">
        <v>105000</v>
      </c>
      <c r="N45" s="38">
        <v>105000</v>
      </c>
      <c r="O45" s="38">
        <v>105000</v>
      </c>
      <c r="P45" s="38">
        <v>105000</v>
      </c>
      <c r="Q45" s="38">
        <v>105000</v>
      </c>
      <c r="R45" s="38">
        <v>105000</v>
      </c>
      <c r="S45" s="38">
        <v>105000</v>
      </c>
      <c r="T45" s="38">
        <v>105000</v>
      </c>
      <c r="U45" s="38">
        <f>SUM(Tabla1[[#This Row],[Enero]:[Diciembre]])</f>
        <v>1260000</v>
      </c>
      <c r="V45" s="38">
        <f>+Tabla1[[#This Row],[Ingreso Acumulado 2023]]/12</f>
        <v>105000</v>
      </c>
    </row>
    <row r="46" spans="2:22" ht="72" customHeight="1" x14ac:dyDescent="0.35">
      <c r="B46" s="22" t="s">
        <v>172</v>
      </c>
      <c r="C46" s="22" t="s">
        <v>21</v>
      </c>
      <c r="D46" s="22" t="s">
        <v>203</v>
      </c>
      <c r="E46" s="23" t="s">
        <v>14</v>
      </c>
      <c r="F46" s="14" t="s">
        <v>198</v>
      </c>
      <c r="G46" s="11">
        <v>8</v>
      </c>
      <c r="H46" s="38">
        <v>105000</v>
      </c>
      <c r="I46" s="38"/>
      <c r="J46" s="38"/>
      <c r="K46" s="38"/>
      <c r="L46" s="38"/>
      <c r="M46" s="38">
        <v>105000</v>
      </c>
      <c r="N46" s="38">
        <v>105000</v>
      </c>
      <c r="O46" s="38">
        <v>105000</v>
      </c>
      <c r="P46" s="38">
        <v>105000</v>
      </c>
      <c r="Q46" s="38">
        <v>105000</v>
      </c>
      <c r="R46" s="38">
        <v>105000</v>
      </c>
      <c r="S46" s="38">
        <v>105000</v>
      </c>
      <c r="T46" s="38">
        <v>105000</v>
      </c>
      <c r="U46" s="38">
        <f>SUM(Tabla1[[#This Row],[Enero]:[Diciembre]])</f>
        <v>840000</v>
      </c>
      <c r="V46" s="38">
        <f>+Tabla1[[#This Row],[Ingreso Acumulado 2023]]/12</f>
        <v>70000</v>
      </c>
    </row>
    <row r="47" spans="2:22" ht="62.25" customHeight="1" x14ac:dyDescent="0.35">
      <c r="B47" s="22" t="s">
        <v>79</v>
      </c>
      <c r="C47" s="22" t="s">
        <v>21</v>
      </c>
      <c r="D47" s="22" t="s">
        <v>80</v>
      </c>
      <c r="E47" s="23" t="s">
        <v>14</v>
      </c>
      <c r="F47" s="18">
        <v>2021</v>
      </c>
      <c r="G47" s="11">
        <v>12</v>
      </c>
      <c r="H47" s="38">
        <v>150000</v>
      </c>
      <c r="I47" s="38">
        <v>150000</v>
      </c>
      <c r="J47" s="38">
        <v>150000</v>
      </c>
      <c r="K47" s="38">
        <v>150000</v>
      </c>
      <c r="L47" s="38">
        <v>150000</v>
      </c>
      <c r="M47" s="38">
        <v>150000</v>
      </c>
      <c r="N47" s="38">
        <v>150000</v>
      </c>
      <c r="O47" s="38">
        <v>150000</v>
      </c>
      <c r="P47" s="38">
        <v>150000</v>
      </c>
      <c r="Q47" s="38">
        <v>150000</v>
      </c>
      <c r="R47" s="38">
        <v>150000</v>
      </c>
      <c r="S47" s="38">
        <v>150000</v>
      </c>
      <c r="T47" s="38">
        <v>150000</v>
      </c>
      <c r="U47" s="38">
        <f>SUM(Tabla1[[#This Row],[Enero]:[Diciembre]])</f>
        <v>1800000</v>
      </c>
      <c r="V47" s="38">
        <f>+Tabla1[[#This Row],[Ingreso Acumulado 2023]]/12</f>
        <v>150000</v>
      </c>
    </row>
    <row r="48" spans="2:22" ht="64.5" customHeight="1" x14ac:dyDescent="0.35">
      <c r="B48" s="22" t="s">
        <v>116</v>
      </c>
      <c r="C48" s="22" t="s">
        <v>96</v>
      </c>
      <c r="D48" s="22" t="s">
        <v>28</v>
      </c>
      <c r="E48" s="23" t="s">
        <v>8</v>
      </c>
      <c r="F48" s="18">
        <v>2022</v>
      </c>
      <c r="G48" s="11">
        <v>12</v>
      </c>
      <c r="H48" s="38">
        <v>34000</v>
      </c>
      <c r="I48" s="38">
        <v>34000</v>
      </c>
      <c r="J48" s="38">
        <v>34000</v>
      </c>
      <c r="K48" s="38">
        <v>34000</v>
      </c>
      <c r="L48" s="38">
        <v>34000</v>
      </c>
      <c r="M48" s="38">
        <v>34000</v>
      </c>
      <c r="N48" s="38">
        <v>34000</v>
      </c>
      <c r="O48" s="38">
        <v>34000</v>
      </c>
      <c r="P48" s="38">
        <v>34000</v>
      </c>
      <c r="Q48" s="38">
        <v>34000</v>
      </c>
      <c r="R48" s="38">
        <v>34000</v>
      </c>
      <c r="S48" s="38">
        <v>34000</v>
      </c>
      <c r="T48" s="38">
        <v>34000</v>
      </c>
      <c r="U48" s="38">
        <f>SUM(Tabla1[[#This Row],[Enero]:[Diciembre]])</f>
        <v>408000</v>
      </c>
      <c r="V48" s="38">
        <f>+Tabla1[[#This Row],[Ingreso Acumulado 2023]]/12</f>
        <v>34000</v>
      </c>
    </row>
    <row r="49" spans="2:22" ht="81" customHeight="1" x14ac:dyDescent="0.35">
      <c r="B49" s="22" t="s">
        <v>53</v>
      </c>
      <c r="C49" s="22" t="s">
        <v>29</v>
      </c>
      <c r="D49" s="22" t="s">
        <v>13</v>
      </c>
      <c r="E49" s="23" t="s">
        <v>14</v>
      </c>
      <c r="F49" s="18">
        <v>2021</v>
      </c>
      <c r="G49" s="11">
        <v>12</v>
      </c>
      <c r="H49" s="38">
        <v>40000</v>
      </c>
      <c r="I49" s="38">
        <v>40000</v>
      </c>
      <c r="J49" s="38">
        <v>40000</v>
      </c>
      <c r="K49" s="38">
        <v>40000</v>
      </c>
      <c r="L49" s="38">
        <v>40000</v>
      </c>
      <c r="M49" s="38">
        <v>40000</v>
      </c>
      <c r="N49" s="38">
        <v>40000</v>
      </c>
      <c r="O49" s="38">
        <v>40000</v>
      </c>
      <c r="P49" s="38">
        <v>40000</v>
      </c>
      <c r="Q49" s="38">
        <v>40000</v>
      </c>
      <c r="R49" s="38">
        <v>40000</v>
      </c>
      <c r="S49" s="38">
        <v>40000</v>
      </c>
      <c r="T49" s="38">
        <v>40000</v>
      </c>
      <c r="U49" s="38">
        <f>SUM(Tabla1[[#This Row],[Enero]:[Diciembre]])</f>
        <v>480000</v>
      </c>
      <c r="V49" s="38">
        <f>+Tabla1[[#This Row],[Ingreso Acumulado 2023]]/12</f>
        <v>40000</v>
      </c>
    </row>
    <row r="50" spans="2:22" ht="63" customHeight="1" x14ac:dyDescent="0.35">
      <c r="B50" s="22" t="s">
        <v>54</v>
      </c>
      <c r="C50" s="22" t="s">
        <v>21</v>
      </c>
      <c r="D50" s="22" t="s">
        <v>13</v>
      </c>
      <c r="E50" s="23" t="s">
        <v>14</v>
      </c>
      <c r="F50" s="18">
        <v>2021</v>
      </c>
      <c r="G50" s="11">
        <v>12</v>
      </c>
      <c r="H50" s="38">
        <v>105000</v>
      </c>
      <c r="I50" s="38">
        <v>105000</v>
      </c>
      <c r="J50" s="38">
        <v>105000</v>
      </c>
      <c r="K50" s="38">
        <v>105000</v>
      </c>
      <c r="L50" s="38">
        <v>105000</v>
      </c>
      <c r="M50" s="38">
        <v>105000</v>
      </c>
      <c r="N50" s="38">
        <v>105000</v>
      </c>
      <c r="O50" s="38">
        <v>105000</v>
      </c>
      <c r="P50" s="38">
        <v>105000</v>
      </c>
      <c r="Q50" s="38">
        <v>105000</v>
      </c>
      <c r="R50" s="38">
        <v>105000</v>
      </c>
      <c r="S50" s="38">
        <v>105000</v>
      </c>
      <c r="T50" s="38">
        <v>105000</v>
      </c>
      <c r="U50" s="38">
        <f>SUM(Tabla1[[#This Row],[Enero]:[Diciembre]])</f>
        <v>1260000</v>
      </c>
      <c r="V50" s="38">
        <f>+Tabla1[[#This Row],[Ingreso Acumulado 2023]]/12</f>
        <v>105000</v>
      </c>
    </row>
    <row r="51" spans="2:22" ht="74.25" customHeight="1" x14ac:dyDescent="0.35">
      <c r="B51" s="22" t="s">
        <v>83</v>
      </c>
      <c r="C51" s="22" t="s">
        <v>84</v>
      </c>
      <c r="D51" s="22" t="s">
        <v>28</v>
      </c>
      <c r="E51" s="23" t="s">
        <v>8</v>
      </c>
      <c r="F51" s="18">
        <v>2021</v>
      </c>
      <c r="G51" s="11">
        <v>12</v>
      </c>
      <c r="H51" s="38">
        <v>60000</v>
      </c>
      <c r="I51" s="38">
        <v>60000</v>
      </c>
      <c r="J51" s="38">
        <v>60000</v>
      </c>
      <c r="K51" s="38">
        <v>60000</v>
      </c>
      <c r="L51" s="38">
        <v>60000</v>
      </c>
      <c r="M51" s="38">
        <v>60000</v>
      </c>
      <c r="N51" s="38">
        <v>60000</v>
      </c>
      <c r="O51" s="38">
        <v>60000</v>
      </c>
      <c r="P51" s="38">
        <v>60000</v>
      </c>
      <c r="Q51" s="38">
        <v>60000</v>
      </c>
      <c r="R51" s="38">
        <v>60000</v>
      </c>
      <c r="S51" s="38">
        <v>60000</v>
      </c>
      <c r="T51" s="38">
        <v>60000</v>
      </c>
      <c r="U51" s="38">
        <f>SUM(Tabla1[[#This Row],[Enero]:[Diciembre]])</f>
        <v>720000</v>
      </c>
      <c r="V51" s="38">
        <f>+Tabla1[[#This Row],[Ingreso Acumulado 2023]]/12</f>
        <v>60000</v>
      </c>
    </row>
    <row r="52" spans="2:22" ht="64.5" customHeight="1" x14ac:dyDescent="0.35">
      <c r="B52" s="22" t="s">
        <v>175</v>
      </c>
      <c r="C52" s="22" t="s">
        <v>176</v>
      </c>
      <c r="D52" s="22" t="s">
        <v>77</v>
      </c>
      <c r="E52" s="23" t="s">
        <v>14</v>
      </c>
      <c r="F52" s="14" t="s">
        <v>199</v>
      </c>
      <c r="G52" s="11">
        <v>4</v>
      </c>
      <c r="H52" s="38">
        <v>65000</v>
      </c>
      <c r="I52" s="38"/>
      <c r="J52" s="38"/>
      <c r="K52" s="38"/>
      <c r="L52" s="38"/>
      <c r="M52" s="38"/>
      <c r="N52" s="38"/>
      <c r="O52" s="38"/>
      <c r="P52" s="38"/>
      <c r="Q52" s="38">
        <v>65000</v>
      </c>
      <c r="R52" s="38">
        <v>65000</v>
      </c>
      <c r="S52" s="38">
        <v>65000</v>
      </c>
      <c r="T52" s="38">
        <v>65000</v>
      </c>
      <c r="U52" s="38">
        <f>SUM(Tabla1[[#This Row],[Enero]:[Diciembre]])</f>
        <v>260000</v>
      </c>
      <c r="V52" s="38">
        <f>+Tabla1[[#This Row],[Ingreso Acumulado 2023]]/12</f>
        <v>21666.666666666668</v>
      </c>
    </row>
    <row r="53" spans="2:22" ht="61.5" customHeight="1" x14ac:dyDescent="0.35">
      <c r="B53" s="22" t="s">
        <v>160</v>
      </c>
      <c r="C53" s="22" t="s">
        <v>161</v>
      </c>
      <c r="D53" s="22" t="s">
        <v>28</v>
      </c>
      <c r="E53" s="23" t="s">
        <v>8</v>
      </c>
      <c r="F53" s="14" t="s">
        <v>197</v>
      </c>
      <c r="G53" s="11">
        <v>9</v>
      </c>
      <c r="H53" s="38">
        <v>80000</v>
      </c>
      <c r="I53" s="38"/>
      <c r="J53" s="38"/>
      <c r="K53" s="38"/>
      <c r="L53" s="38">
        <v>80000</v>
      </c>
      <c r="M53" s="38">
        <v>80000</v>
      </c>
      <c r="N53" s="38">
        <v>80000</v>
      </c>
      <c r="O53" s="38">
        <v>80000</v>
      </c>
      <c r="P53" s="38">
        <v>80000</v>
      </c>
      <c r="Q53" s="38">
        <v>80000</v>
      </c>
      <c r="R53" s="38">
        <v>80000</v>
      </c>
      <c r="S53" s="38">
        <v>80000</v>
      </c>
      <c r="T53" s="38">
        <v>80000</v>
      </c>
      <c r="U53" s="38">
        <f>SUM(Tabla1[[#This Row],[Enero]:[Diciembre]])</f>
        <v>720000</v>
      </c>
      <c r="V53" s="38">
        <f>+Tabla1[[#This Row],[Ingreso Acumulado 2023]]/12</f>
        <v>60000</v>
      </c>
    </row>
    <row r="54" spans="2:22" ht="66.75" customHeight="1" x14ac:dyDescent="0.35">
      <c r="B54" s="22" t="s">
        <v>110</v>
      </c>
      <c r="C54" s="22" t="s">
        <v>24</v>
      </c>
      <c r="D54" s="22" t="s">
        <v>203</v>
      </c>
      <c r="E54" s="23" t="s">
        <v>14</v>
      </c>
      <c r="F54" s="18">
        <v>2022</v>
      </c>
      <c r="G54" s="11">
        <v>12</v>
      </c>
      <c r="H54" s="38">
        <v>65000</v>
      </c>
      <c r="I54" s="38">
        <v>65000</v>
      </c>
      <c r="J54" s="38">
        <v>65000</v>
      </c>
      <c r="K54" s="38">
        <v>65000</v>
      </c>
      <c r="L54" s="38">
        <v>65000</v>
      </c>
      <c r="M54" s="38">
        <v>65000</v>
      </c>
      <c r="N54" s="38">
        <v>65000</v>
      </c>
      <c r="O54" s="38">
        <v>65000</v>
      </c>
      <c r="P54" s="38">
        <v>65000</v>
      </c>
      <c r="Q54" s="38">
        <v>65000</v>
      </c>
      <c r="R54" s="38">
        <v>65000</v>
      </c>
      <c r="S54" s="38">
        <v>65000</v>
      </c>
      <c r="T54" s="38">
        <v>65000</v>
      </c>
      <c r="U54" s="38">
        <f>SUM(Tabla1[[#This Row],[Enero]:[Diciembre]])</f>
        <v>780000</v>
      </c>
      <c r="V54" s="38">
        <f>+Tabla1[[#This Row],[Ingreso Acumulado 2023]]/12</f>
        <v>65000</v>
      </c>
    </row>
    <row r="55" spans="2:22" ht="66" customHeight="1" x14ac:dyDescent="0.35">
      <c r="B55" s="22" t="s">
        <v>124</v>
      </c>
      <c r="C55" s="22" t="s">
        <v>96</v>
      </c>
      <c r="D55" s="22" t="s">
        <v>22</v>
      </c>
      <c r="E55" s="23" t="s">
        <v>8</v>
      </c>
      <c r="F55" s="18">
        <v>2022</v>
      </c>
      <c r="G55" s="11">
        <v>12</v>
      </c>
      <c r="H55" s="38">
        <v>34000</v>
      </c>
      <c r="I55" s="38">
        <v>34000</v>
      </c>
      <c r="J55" s="38">
        <v>34000</v>
      </c>
      <c r="K55" s="38">
        <v>34000</v>
      </c>
      <c r="L55" s="38">
        <v>34000</v>
      </c>
      <c r="M55" s="38">
        <v>34000</v>
      </c>
      <c r="N55" s="38">
        <v>34000</v>
      </c>
      <c r="O55" s="38">
        <v>34000</v>
      </c>
      <c r="P55" s="38">
        <v>34000</v>
      </c>
      <c r="Q55" s="38">
        <v>34000</v>
      </c>
      <c r="R55" s="38">
        <v>34000</v>
      </c>
      <c r="S55" s="38">
        <v>34000</v>
      </c>
      <c r="T55" s="38">
        <v>34000</v>
      </c>
      <c r="U55" s="38">
        <f>SUM(Tabla1[[#This Row],[Enero]:[Diciembre]])</f>
        <v>408000</v>
      </c>
      <c r="V55" s="38">
        <f>+Tabla1[[#This Row],[Ingreso Acumulado 2023]]/12</f>
        <v>34000</v>
      </c>
    </row>
    <row r="56" spans="2:22" ht="72" customHeight="1" x14ac:dyDescent="0.35">
      <c r="B56" s="22" t="s">
        <v>99</v>
      </c>
      <c r="C56" s="22" t="s">
        <v>100</v>
      </c>
      <c r="D56" s="22" t="s">
        <v>28</v>
      </c>
      <c r="E56" s="23" t="s">
        <v>8</v>
      </c>
      <c r="F56" s="18">
        <v>2022</v>
      </c>
      <c r="G56" s="11">
        <v>12</v>
      </c>
      <c r="H56" s="38">
        <v>105000</v>
      </c>
      <c r="I56" s="38">
        <v>105000</v>
      </c>
      <c r="J56" s="38">
        <v>105000</v>
      </c>
      <c r="K56" s="38">
        <v>105000</v>
      </c>
      <c r="L56" s="38">
        <v>105000</v>
      </c>
      <c r="M56" s="38">
        <v>105000</v>
      </c>
      <c r="N56" s="38">
        <v>105000</v>
      </c>
      <c r="O56" s="38">
        <v>105000</v>
      </c>
      <c r="P56" s="38">
        <v>105000</v>
      </c>
      <c r="Q56" s="38">
        <v>105000</v>
      </c>
      <c r="R56" s="38">
        <v>105000</v>
      </c>
      <c r="S56" s="38">
        <v>105000</v>
      </c>
      <c r="T56" s="38">
        <v>105000</v>
      </c>
      <c r="U56" s="38">
        <f>SUM(Tabla1[[#This Row],[Enero]:[Diciembre]])</f>
        <v>1260000</v>
      </c>
      <c r="V56" s="38">
        <f>+Tabla1[[#This Row],[Ingreso Acumulado 2023]]/12</f>
        <v>105000</v>
      </c>
    </row>
    <row r="57" spans="2:22" ht="82.5" customHeight="1" x14ac:dyDescent="0.35">
      <c r="B57" s="22" t="s">
        <v>105</v>
      </c>
      <c r="C57" s="22" t="s">
        <v>106</v>
      </c>
      <c r="D57" s="22" t="s">
        <v>7</v>
      </c>
      <c r="E57" s="23" t="s">
        <v>8</v>
      </c>
      <c r="F57" s="18">
        <v>2022</v>
      </c>
      <c r="G57" s="11">
        <v>12</v>
      </c>
      <c r="H57" s="38">
        <v>34000</v>
      </c>
      <c r="I57" s="38">
        <v>34000</v>
      </c>
      <c r="J57" s="38">
        <v>34000</v>
      </c>
      <c r="K57" s="38">
        <v>34000</v>
      </c>
      <c r="L57" s="38">
        <v>34000</v>
      </c>
      <c r="M57" s="38">
        <v>34000</v>
      </c>
      <c r="N57" s="38">
        <v>34000</v>
      </c>
      <c r="O57" s="38">
        <v>34000</v>
      </c>
      <c r="P57" s="38">
        <v>34000</v>
      </c>
      <c r="Q57" s="38">
        <v>34000</v>
      </c>
      <c r="R57" s="38">
        <v>34000</v>
      </c>
      <c r="S57" s="38">
        <v>34000</v>
      </c>
      <c r="T57" s="38">
        <v>34000</v>
      </c>
      <c r="U57" s="38">
        <f>SUM(Tabla1[[#This Row],[Enero]:[Diciembre]])</f>
        <v>408000</v>
      </c>
      <c r="V57" s="38">
        <f>+Tabla1[[#This Row],[Ingreso Acumulado 2023]]/12</f>
        <v>34000</v>
      </c>
    </row>
    <row r="58" spans="2:22" ht="68.25" customHeight="1" x14ac:dyDescent="0.35">
      <c r="B58" s="22" t="s">
        <v>69</v>
      </c>
      <c r="C58" s="22" t="s">
        <v>70</v>
      </c>
      <c r="D58" s="22" t="s">
        <v>203</v>
      </c>
      <c r="E58" s="23" t="s">
        <v>14</v>
      </c>
      <c r="F58" s="18">
        <v>2021</v>
      </c>
      <c r="G58" s="11">
        <v>12</v>
      </c>
      <c r="H58" s="38">
        <v>55000</v>
      </c>
      <c r="I58" s="38">
        <v>55000</v>
      </c>
      <c r="J58" s="38">
        <v>55000</v>
      </c>
      <c r="K58" s="38">
        <v>55000</v>
      </c>
      <c r="L58" s="38">
        <v>55000</v>
      </c>
      <c r="M58" s="38">
        <v>55000</v>
      </c>
      <c r="N58" s="38">
        <v>55000</v>
      </c>
      <c r="O58" s="38">
        <v>55000</v>
      </c>
      <c r="P58" s="38">
        <v>55000</v>
      </c>
      <c r="Q58" s="38">
        <v>55000</v>
      </c>
      <c r="R58" s="38">
        <v>55000</v>
      </c>
      <c r="S58" s="38">
        <v>55000</v>
      </c>
      <c r="T58" s="38">
        <v>55000</v>
      </c>
      <c r="U58" s="38">
        <f>SUM(Tabla1[[#This Row],[Enero]:[Diciembre]])</f>
        <v>660000</v>
      </c>
      <c r="V58" s="38">
        <f>+Tabla1[[#This Row],[Ingreso Acumulado 2023]]/12</f>
        <v>55000</v>
      </c>
    </row>
    <row r="59" spans="2:22" ht="51" customHeight="1" x14ac:dyDescent="0.35">
      <c r="B59" s="22" t="s">
        <v>164</v>
      </c>
      <c r="C59" s="22" t="s">
        <v>24</v>
      </c>
      <c r="D59" s="22" t="s">
        <v>67</v>
      </c>
      <c r="E59" s="23" t="s">
        <v>14</v>
      </c>
      <c r="F59" s="14" t="s">
        <v>197</v>
      </c>
      <c r="G59" s="11">
        <v>9</v>
      </c>
      <c r="H59" s="38">
        <v>65000</v>
      </c>
      <c r="I59" s="38"/>
      <c r="J59" s="38"/>
      <c r="K59" s="38"/>
      <c r="L59" s="38">
        <v>65000</v>
      </c>
      <c r="M59" s="38">
        <v>65000</v>
      </c>
      <c r="N59" s="38">
        <v>65000</v>
      </c>
      <c r="O59" s="38">
        <v>65000</v>
      </c>
      <c r="P59" s="38">
        <v>65000</v>
      </c>
      <c r="Q59" s="38">
        <v>65000</v>
      </c>
      <c r="R59" s="38">
        <v>65000</v>
      </c>
      <c r="S59" s="38">
        <v>65000</v>
      </c>
      <c r="T59" s="38">
        <v>65000</v>
      </c>
      <c r="U59" s="38">
        <f>SUM(Tabla1[[#This Row],[Enero]:[Diciembre]])</f>
        <v>585000</v>
      </c>
      <c r="V59" s="38">
        <f>+Tabla1[[#This Row],[Ingreso Acumulado 2023]]/12</f>
        <v>48750</v>
      </c>
    </row>
    <row r="60" spans="2:22" ht="53.25" customHeight="1" x14ac:dyDescent="0.35">
      <c r="B60" s="22" t="s">
        <v>120</v>
      </c>
      <c r="C60" s="22" t="s">
        <v>121</v>
      </c>
      <c r="D60" s="22" t="s">
        <v>80</v>
      </c>
      <c r="E60" s="23" t="s">
        <v>14</v>
      </c>
      <c r="F60" s="18">
        <v>2022</v>
      </c>
      <c r="G60" s="11">
        <v>12</v>
      </c>
      <c r="H60" s="38">
        <v>65000</v>
      </c>
      <c r="I60" s="38">
        <v>65000</v>
      </c>
      <c r="J60" s="38">
        <v>65000</v>
      </c>
      <c r="K60" s="38">
        <v>65000</v>
      </c>
      <c r="L60" s="38">
        <v>65000</v>
      </c>
      <c r="M60" s="38">
        <v>65000</v>
      </c>
      <c r="N60" s="38">
        <v>65000</v>
      </c>
      <c r="O60" s="38">
        <v>65000</v>
      </c>
      <c r="P60" s="38">
        <v>65000</v>
      </c>
      <c r="Q60" s="38">
        <v>65000</v>
      </c>
      <c r="R60" s="38">
        <v>65000</v>
      </c>
      <c r="S60" s="38">
        <v>65000</v>
      </c>
      <c r="T60" s="38">
        <v>65000</v>
      </c>
      <c r="U60" s="38">
        <f>SUM(Tabla1[[#This Row],[Enero]:[Diciembre]])</f>
        <v>780000</v>
      </c>
      <c r="V60" s="38">
        <f>+Tabla1[[#This Row],[Ingreso Acumulado 2023]]/12</f>
        <v>65000</v>
      </c>
    </row>
    <row r="61" spans="2:22" ht="62.25" customHeight="1" x14ac:dyDescent="0.35">
      <c r="B61" s="22" t="s">
        <v>5</v>
      </c>
      <c r="C61" s="22" t="s">
        <v>6</v>
      </c>
      <c r="D61" s="22" t="s">
        <v>7</v>
      </c>
      <c r="E61" s="23" t="s">
        <v>8</v>
      </c>
      <c r="F61" s="18">
        <v>2021</v>
      </c>
      <c r="G61" s="11">
        <v>12</v>
      </c>
      <c r="H61" s="38">
        <v>34000</v>
      </c>
      <c r="I61" s="38">
        <v>34000</v>
      </c>
      <c r="J61" s="38">
        <v>34000</v>
      </c>
      <c r="K61" s="38">
        <v>34000</v>
      </c>
      <c r="L61" s="38">
        <v>34000</v>
      </c>
      <c r="M61" s="38">
        <v>34000</v>
      </c>
      <c r="N61" s="38">
        <v>34000</v>
      </c>
      <c r="O61" s="38">
        <v>34000</v>
      </c>
      <c r="P61" s="38">
        <v>34000</v>
      </c>
      <c r="Q61" s="38">
        <v>34000</v>
      </c>
      <c r="R61" s="38">
        <v>34000</v>
      </c>
      <c r="S61" s="38">
        <v>34000</v>
      </c>
      <c r="T61" s="38">
        <v>34000</v>
      </c>
      <c r="U61" s="38">
        <f>SUM(Tabla1[[#This Row],[Enero]:[Diciembre]])</f>
        <v>408000</v>
      </c>
      <c r="V61" s="38">
        <f>+Tabla1[[#This Row],[Ingreso Acumulado 2023]]/12</f>
        <v>34000</v>
      </c>
    </row>
    <row r="62" spans="2:22" ht="60" customHeight="1" x14ac:dyDescent="0.35">
      <c r="B62" s="22" t="s">
        <v>178</v>
      </c>
      <c r="C62" s="22" t="s">
        <v>177</v>
      </c>
      <c r="D62" s="22" t="s">
        <v>77</v>
      </c>
      <c r="E62" s="23" t="s">
        <v>14</v>
      </c>
      <c r="F62" s="14" t="s">
        <v>199</v>
      </c>
      <c r="G62" s="11">
        <v>4</v>
      </c>
      <c r="H62" s="38">
        <v>40000</v>
      </c>
      <c r="I62" s="38"/>
      <c r="J62" s="38"/>
      <c r="K62" s="38"/>
      <c r="L62" s="38"/>
      <c r="M62" s="38"/>
      <c r="N62" s="38"/>
      <c r="O62" s="38"/>
      <c r="P62" s="38"/>
      <c r="Q62" s="38">
        <v>40000</v>
      </c>
      <c r="R62" s="38">
        <v>40000</v>
      </c>
      <c r="S62" s="38">
        <v>40000</v>
      </c>
      <c r="T62" s="38">
        <v>40000</v>
      </c>
      <c r="U62" s="38">
        <f>SUM(Tabla1[[#This Row],[Enero]:[Diciembre]])</f>
        <v>160000</v>
      </c>
      <c r="V62" s="38">
        <f>+Tabla1[[#This Row],[Ingreso Acumulado 2023]]/12</f>
        <v>13333.333333333334</v>
      </c>
    </row>
    <row r="63" spans="2:22" ht="67.5" customHeight="1" x14ac:dyDescent="0.35">
      <c r="B63" s="22" t="s">
        <v>169</v>
      </c>
      <c r="C63" s="22" t="s">
        <v>132</v>
      </c>
      <c r="D63" s="22" t="s">
        <v>77</v>
      </c>
      <c r="E63" s="23" t="s">
        <v>14</v>
      </c>
      <c r="F63" s="14" t="s">
        <v>198</v>
      </c>
      <c r="G63" s="11">
        <v>8</v>
      </c>
      <c r="H63" s="38">
        <v>65000</v>
      </c>
      <c r="I63" s="38"/>
      <c r="J63" s="38"/>
      <c r="K63" s="38"/>
      <c r="L63" s="38"/>
      <c r="M63" s="38">
        <v>65000</v>
      </c>
      <c r="N63" s="38">
        <v>65000</v>
      </c>
      <c r="O63" s="38">
        <v>65000</v>
      </c>
      <c r="P63" s="38">
        <v>65000</v>
      </c>
      <c r="Q63" s="38">
        <v>65000</v>
      </c>
      <c r="R63" s="38">
        <v>65000</v>
      </c>
      <c r="S63" s="38">
        <v>65000</v>
      </c>
      <c r="T63" s="38">
        <v>65000</v>
      </c>
      <c r="U63" s="38">
        <f>SUM(Tabla1[[#This Row],[Enero]:[Diciembre]])</f>
        <v>520000</v>
      </c>
      <c r="V63" s="38">
        <f>+Tabla1[[#This Row],[Ingreso Acumulado 2023]]/12</f>
        <v>43333.333333333336</v>
      </c>
    </row>
    <row r="64" spans="2:22" ht="64.5" customHeight="1" x14ac:dyDescent="0.35">
      <c r="B64" s="22" t="s">
        <v>9</v>
      </c>
      <c r="C64" s="22" t="s">
        <v>10</v>
      </c>
      <c r="D64" s="22" t="s">
        <v>7</v>
      </c>
      <c r="E64" s="23" t="s">
        <v>8</v>
      </c>
      <c r="F64" s="18">
        <v>2021</v>
      </c>
      <c r="G64" s="11">
        <v>12</v>
      </c>
      <c r="H64" s="38">
        <v>23000</v>
      </c>
      <c r="I64" s="38">
        <v>23000</v>
      </c>
      <c r="J64" s="38">
        <v>23000</v>
      </c>
      <c r="K64" s="38">
        <v>23000</v>
      </c>
      <c r="L64" s="38">
        <v>23000</v>
      </c>
      <c r="M64" s="38">
        <v>23000</v>
      </c>
      <c r="N64" s="38">
        <v>23000</v>
      </c>
      <c r="O64" s="38">
        <v>23000</v>
      </c>
      <c r="P64" s="38">
        <v>23000</v>
      </c>
      <c r="Q64" s="38">
        <v>23000</v>
      </c>
      <c r="R64" s="38">
        <v>23000</v>
      </c>
      <c r="S64" s="38">
        <v>23000</v>
      </c>
      <c r="T64" s="38">
        <v>23000</v>
      </c>
      <c r="U64" s="38">
        <f>SUM(Tabla1[[#This Row],[Enero]:[Diciembre]])</f>
        <v>276000</v>
      </c>
      <c r="V64" s="38">
        <f>+Tabla1[[#This Row],[Ingreso Acumulado 2023]]/12</f>
        <v>23000</v>
      </c>
    </row>
    <row r="65" spans="2:22" ht="66" customHeight="1" x14ac:dyDescent="0.35">
      <c r="B65" s="22" t="s">
        <v>58</v>
      </c>
      <c r="C65" s="22" t="s">
        <v>21</v>
      </c>
      <c r="D65" s="22" t="s">
        <v>136</v>
      </c>
      <c r="E65" s="23" t="s">
        <v>14</v>
      </c>
      <c r="F65" s="18">
        <v>2021</v>
      </c>
      <c r="G65" s="11">
        <v>12</v>
      </c>
      <c r="H65" s="38">
        <v>105000</v>
      </c>
      <c r="I65" s="38">
        <v>105000</v>
      </c>
      <c r="J65" s="38">
        <v>105000</v>
      </c>
      <c r="K65" s="38">
        <v>105000</v>
      </c>
      <c r="L65" s="38">
        <v>105000</v>
      </c>
      <c r="M65" s="38">
        <v>105000</v>
      </c>
      <c r="N65" s="38">
        <v>105000</v>
      </c>
      <c r="O65" s="38">
        <v>105000</v>
      </c>
      <c r="P65" s="38">
        <v>105000</v>
      </c>
      <c r="Q65" s="38">
        <v>105000</v>
      </c>
      <c r="R65" s="38">
        <v>105000</v>
      </c>
      <c r="S65" s="38">
        <v>105000</v>
      </c>
      <c r="T65" s="38">
        <v>105000</v>
      </c>
      <c r="U65" s="38">
        <f>SUM(Tabla1[[#This Row],[Enero]:[Diciembre]])</f>
        <v>1260000</v>
      </c>
      <c r="V65" s="38">
        <f>+Tabla1[[#This Row],[Ingreso Acumulado 2023]]/12</f>
        <v>105000</v>
      </c>
    </row>
    <row r="66" spans="2:22" ht="62.25" customHeight="1" x14ac:dyDescent="0.35">
      <c r="B66" s="22" t="s">
        <v>201</v>
      </c>
      <c r="C66" s="22" t="s">
        <v>96</v>
      </c>
      <c r="D66" s="22" t="s">
        <v>22</v>
      </c>
      <c r="E66" s="23" t="s">
        <v>8</v>
      </c>
      <c r="F66" s="18">
        <v>2022</v>
      </c>
      <c r="G66" s="11">
        <v>12</v>
      </c>
      <c r="H66" s="38">
        <v>34000</v>
      </c>
      <c r="I66" s="38">
        <v>34000</v>
      </c>
      <c r="J66" s="38">
        <v>34000</v>
      </c>
      <c r="K66" s="38">
        <v>34000</v>
      </c>
      <c r="L66" s="38">
        <v>34000</v>
      </c>
      <c r="M66" s="38">
        <v>34000</v>
      </c>
      <c r="N66" s="38">
        <v>34000</v>
      </c>
      <c r="O66" s="38">
        <v>34000</v>
      </c>
      <c r="P66" s="38">
        <v>34000</v>
      </c>
      <c r="Q66" s="38">
        <v>34000</v>
      </c>
      <c r="R66" s="38">
        <v>34000</v>
      </c>
      <c r="S66" s="38">
        <v>34000</v>
      </c>
      <c r="T66" s="38">
        <v>34000</v>
      </c>
      <c r="U66" s="38">
        <f>SUM(Tabla1[[#This Row],[Enero]:[Diciembre]])</f>
        <v>408000</v>
      </c>
      <c r="V66" s="38">
        <f>+Tabla1[[#This Row],[Ingreso Acumulado 2023]]/12</f>
        <v>34000</v>
      </c>
    </row>
    <row r="67" spans="2:22" ht="70.5" customHeight="1" x14ac:dyDescent="0.35">
      <c r="B67" s="22" t="s">
        <v>46</v>
      </c>
      <c r="C67" s="22" t="s">
        <v>21</v>
      </c>
      <c r="D67" s="22" t="s">
        <v>47</v>
      </c>
      <c r="E67" s="24" t="s">
        <v>14</v>
      </c>
      <c r="F67" s="19">
        <v>2021</v>
      </c>
      <c r="G67" s="12">
        <v>12</v>
      </c>
      <c r="H67" s="39">
        <v>150000</v>
      </c>
      <c r="I67" s="38">
        <v>105000</v>
      </c>
      <c r="J67" s="38">
        <v>105000</v>
      </c>
      <c r="K67" s="38">
        <v>105000</v>
      </c>
      <c r="L67" s="38">
        <v>150000</v>
      </c>
      <c r="M67" s="38">
        <v>150000</v>
      </c>
      <c r="N67" s="38">
        <v>150000</v>
      </c>
      <c r="O67" s="38">
        <v>150000</v>
      </c>
      <c r="P67" s="38">
        <v>150000</v>
      </c>
      <c r="Q67" s="38">
        <v>150000</v>
      </c>
      <c r="R67" s="38">
        <v>150000</v>
      </c>
      <c r="S67" s="38">
        <v>150000</v>
      </c>
      <c r="T67" s="38">
        <v>150000</v>
      </c>
      <c r="U67" s="38">
        <f>SUM(Tabla1[[#This Row],[Enero]:[Diciembre]])</f>
        <v>1665000</v>
      </c>
      <c r="V67" s="38">
        <f>+Tabla1[[#This Row],[Ingreso Acumulado 2023]]/12</f>
        <v>138750</v>
      </c>
    </row>
    <row r="68" spans="2:22" ht="69.75" customHeight="1" x14ac:dyDescent="0.35">
      <c r="B68" s="22" t="s">
        <v>125</v>
      </c>
      <c r="C68" s="22" t="s">
        <v>106</v>
      </c>
      <c r="D68" s="22" t="s">
        <v>113</v>
      </c>
      <c r="E68" s="24" t="s">
        <v>8</v>
      </c>
      <c r="F68" s="19">
        <v>2022</v>
      </c>
      <c r="G68" s="12">
        <v>12</v>
      </c>
      <c r="H68" s="39">
        <v>34000</v>
      </c>
      <c r="I68" s="38">
        <v>34000</v>
      </c>
      <c r="J68" s="38">
        <v>34000</v>
      </c>
      <c r="K68" s="38">
        <v>34000</v>
      </c>
      <c r="L68" s="38">
        <v>34000</v>
      </c>
      <c r="M68" s="38">
        <v>34000</v>
      </c>
      <c r="N68" s="38">
        <v>34000</v>
      </c>
      <c r="O68" s="38">
        <v>34000</v>
      </c>
      <c r="P68" s="38">
        <v>34000</v>
      </c>
      <c r="Q68" s="38">
        <v>34000</v>
      </c>
      <c r="R68" s="38">
        <v>34000</v>
      </c>
      <c r="S68" s="38">
        <v>34000</v>
      </c>
      <c r="T68" s="38">
        <v>34000</v>
      </c>
      <c r="U68" s="38">
        <f>SUM(Tabla1[[#This Row],[Enero]:[Diciembre]])</f>
        <v>408000</v>
      </c>
      <c r="V68" s="38">
        <f>+Tabla1[[#This Row],[Ingreso Acumulado 2023]]/12</f>
        <v>34000</v>
      </c>
    </row>
    <row r="69" spans="2:22" ht="62.25" customHeight="1" x14ac:dyDescent="0.35">
      <c r="B69" s="22" t="s">
        <v>119</v>
      </c>
      <c r="C69" s="22" t="s">
        <v>106</v>
      </c>
      <c r="D69" s="22" t="s">
        <v>77</v>
      </c>
      <c r="E69" s="24" t="s">
        <v>8</v>
      </c>
      <c r="F69" s="19">
        <v>2022</v>
      </c>
      <c r="G69" s="12">
        <v>12</v>
      </c>
      <c r="H69" s="39">
        <v>34000</v>
      </c>
      <c r="I69" s="38">
        <v>34000</v>
      </c>
      <c r="J69" s="38">
        <v>34000</v>
      </c>
      <c r="K69" s="38">
        <v>34000</v>
      </c>
      <c r="L69" s="38">
        <v>34000</v>
      </c>
      <c r="M69" s="38">
        <v>34000</v>
      </c>
      <c r="N69" s="38">
        <v>34000</v>
      </c>
      <c r="O69" s="38">
        <v>34000</v>
      </c>
      <c r="P69" s="38">
        <v>34000</v>
      </c>
      <c r="Q69" s="38">
        <v>34000</v>
      </c>
      <c r="R69" s="38">
        <v>34000</v>
      </c>
      <c r="S69" s="38">
        <v>34000</v>
      </c>
      <c r="T69" s="38">
        <v>34000</v>
      </c>
      <c r="U69" s="38">
        <f>SUM(Tabla1[[#This Row],[Enero]:[Diciembre]])</f>
        <v>408000</v>
      </c>
      <c r="V69" s="38">
        <f>+Tabla1[[#This Row],[Ingreso Acumulado 2023]]/12</f>
        <v>34000</v>
      </c>
    </row>
    <row r="70" spans="2:22" ht="70.5" customHeight="1" x14ac:dyDescent="0.35">
      <c r="B70" s="22" t="s">
        <v>20</v>
      </c>
      <c r="C70" s="22" t="s">
        <v>21</v>
      </c>
      <c r="D70" s="22" t="s">
        <v>22</v>
      </c>
      <c r="E70" s="24" t="s">
        <v>14</v>
      </c>
      <c r="F70" s="19">
        <v>2021</v>
      </c>
      <c r="G70" s="12">
        <v>12</v>
      </c>
      <c r="H70" s="39">
        <v>105000</v>
      </c>
      <c r="I70" s="38">
        <v>105000</v>
      </c>
      <c r="J70" s="38">
        <v>105000</v>
      </c>
      <c r="K70" s="38">
        <v>105000</v>
      </c>
      <c r="L70" s="38">
        <v>105000</v>
      </c>
      <c r="M70" s="38">
        <v>105000</v>
      </c>
      <c r="N70" s="38">
        <v>105000</v>
      </c>
      <c r="O70" s="38">
        <v>105000</v>
      </c>
      <c r="P70" s="38">
        <v>105000</v>
      </c>
      <c r="Q70" s="38">
        <v>105000</v>
      </c>
      <c r="R70" s="38">
        <v>105000</v>
      </c>
      <c r="S70" s="38">
        <v>105000</v>
      </c>
      <c r="T70" s="38">
        <v>105000</v>
      </c>
      <c r="U70" s="38">
        <f>SUM(Tabla1[[#This Row],[Enero]:[Diciembre]])</f>
        <v>1260000</v>
      </c>
      <c r="V70" s="38">
        <f>+Tabla1[[#This Row],[Ingreso Acumulado 2023]]/12</f>
        <v>105000</v>
      </c>
    </row>
    <row r="71" spans="2:22" ht="80.25" customHeight="1" x14ac:dyDescent="0.35">
      <c r="B71" s="22" t="s">
        <v>145</v>
      </c>
      <c r="C71" s="22" t="s">
        <v>146</v>
      </c>
      <c r="D71" s="22" t="s">
        <v>7</v>
      </c>
      <c r="E71" s="24" t="s">
        <v>8</v>
      </c>
      <c r="F71" s="19">
        <v>2022</v>
      </c>
      <c r="G71" s="12">
        <v>12</v>
      </c>
      <c r="H71" s="39">
        <v>45000</v>
      </c>
      <c r="I71" s="38">
        <v>45000</v>
      </c>
      <c r="J71" s="38">
        <v>45000</v>
      </c>
      <c r="K71" s="38">
        <v>45000</v>
      </c>
      <c r="L71" s="38">
        <v>45000</v>
      </c>
      <c r="M71" s="38">
        <v>45000</v>
      </c>
      <c r="N71" s="38">
        <v>45000</v>
      </c>
      <c r="O71" s="38">
        <v>45000</v>
      </c>
      <c r="P71" s="38">
        <v>45000</v>
      </c>
      <c r="Q71" s="38">
        <v>45000</v>
      </c>
      <c r="R71" s="38">
        <v>45000</v>
      </c>
      <c r="S71" s="38">
        <v>45000</v>
      </c>
      <c r="T71" s="38">
        <v>45000</v>
      </c>
      <c r="U71" s="38">
        <f>SUM(Tabla1[[#This Row],[Enero]:[Diciembre]])</f>
        <v>540000</v>
      </c>
      <c r="V71" s="38">
        <f>+Tabla1[[#This Row],[Ingreso Acumulado 2023]]/12</f>
        <v>45000</v>
      </c>
    </row>
    <row r="72" spans="2:22" ht="68.25" customHeight="1" x14ac:dyDescent="0.35">
      <c r="B72" s="22" t="s">
        <v>63</v>
      </c>
      <c r="C72" s="22" t="s">
        <v>24</v>
      </c>
      <c r="D72" s="22" t="s">
        <v>47</v>
      </c>
      <c r="E72" s="24" t="s">
        <v>14</v>
      </c>
      <c r="F72" s="19">
        <v>2022</v>
      </c>
      <c r="G72" s="12">
        <v>12</v>
      </c>
      <c r="H72" s="39">
        <v>65000</v>
      </c>
      <c r="I72" s="38">
        <v>40000</v>
      </c>
      <c r="J72" s="38">
        <v>40000</v>
      </c>
      <c r="K72" s="38">
        <v>40000</v>
      </c>
      <c r="L72" s="38">
        <v>65000</v>
      </c>
      <c r="M72" s="38">
        <v>65000</v>
      </c>
      <c r="N72" s="38">
        <v>65000</v>
      </c>
      <c r="O72" s="38">
        <v>65000</v>
      </c>
      <c r="P72" s="38">
        <v>65000</v>
      </c>
      <c r="Q72" s="38">
        <v>65000</v>
      </c>
      <c r="R72" s="38">
        <v>65000</v>
      </c>
      <c r="S72" s="38">
        <v>65000</v>
      </c>
      <c r="T72" s="38">
        <v>65000</v>
      </c>
      <c r="U72" s="38">
        <f>SUM(Tabla1[[#This Row],[Enero]:[Diciembre]])</f>
        <v>705000</v>
      </c>
      <c r="V72" s="38">
        <f>+Tabla1[[#This Row],[Ingreso Acumulado 2023]]/12</f>
        <v>58750</v>
      </c>
    </row>
    <row r="73" spans="2:22" ht="75" customHeight="1" x14ac:dyDescent="0.35">
      <c r="B73" s="22" t="s">
        <v>152</v>
      </c>
      <c r="C73" s="22" t="s">
        <v>153</v>
      </c>
      <c r="D73" s="22" t="s">
        <v>62</v>
      </c>
      <c r="E73" s="24" t="s">
        <v>173</v>
      </c>
      <c r="F73" s="20" t="s">
        <v>194</v>
      </c>
      <c r="G73" s="12">
        <v>12</v>
      </c>
      <c r="H73" s="39">
        <v>65000</v>
      </c>
      <c r="I73" s="38">
        <v>65000</v>
      </c>
      <c r="J73" s="38">
        <v>65000</v>
      </c>
      <c r="K73" s="38">
        <v>65000</v>
      </c>
      <c r="L73" s="38">
        <v>65000</v>
      </c>
      <c r="M73" s="38">
        <v>65000</v>
      </c>
      <c r="N73" s="38">
        <v>65000</v>
      </c>
      <c r="O73" s="38">
        <v>65000</v>
      </c>
      <c r="P73" s="38">
        <v>65000</v>
      </c>
      <c r="Q73" s="38">
        <v>65000</v>
      </c>
      <c r="R73" s="38">
        <v>65000</v>
      </c>
      <c r="S73" s="38">
        <v>65000</v>
      </c>
      <c r="T73" s="38">
        <v>65000</v>
      </c>
      <c r="U73" s="38">
        <f>SUM(Tabla1[[#This Row],[Enero]:[Diciembre]])</f>
        <v>780000</v>
      </c>
      <c r="V73" s="38">
        <f>+Tabla1[[#This Row],[Ingreso Acumulado 2023]]/12</f>
        <v>65000</v>
      </c>
    </row>
    <row r="74" spans="2:22" ht="64.5" customHeight="1" x14ac:dyDescent="0.35">
      <c r="B74" s="22" t="s">
        <v>163</v>
      </c>
      <c r="C74" s="22" t="s">
        <v>10</v>
      </c>
      <c r="D74" s="22" t="s">
        <v>7</v>
      </c>
      <c r="E74" s="23" t="s">
        <v>8</v>
      </c>
      <c r="F74" s="14" t="s">
        <v>197</v>
      </c>
      <c r="G74" s="11">
        <v>9</v>
      </c>
      <c r="H74" s="38">
        <v>23000</v>
      </c>
      <c r="I74" s="38"/>
      <c r="J74" s="38"/>
      <c r="K74" s="38"/>
      <c r="L74" s="38">
        <v>23000</v>
      </c>
      <c r="M74" s="38">
        <v>23000</v>
      </c>
      <c r="N74" s="38">
        <v>23000</v>
      </c>
      <c r="O74" s="38">
        <v>23000</v>
      </c>
      <c r="P74" s="38">
        <v>23000</v>
      </c>
      <c r="Q74" s="38">
        <v>23000</v>
      </c>
      <c r="R74" s="38">
        <v>23000</v>
      </c>
      <c r="S74" s="38">
        <v>23000</v>
      </c>
      <c r="T74" s="38">
        <v>23000</v>
      </c>
      <c r="U74" s="38">
        <f>SUM(Tabla1[[#This Row],[Enero]:[Diciembre]])</f>
        <v>207000</v>
      </c>
      <c r="V74" s="38">
        <f>+Tabla1[[#This Row],[Ingreso Acumulado 2023]]/12</f>
        <v>17250</v>
      </c>
    </row>
    <row r="75" spans="2:22" ht="54" customHeight="1" x14ac:dyDescent="0.35">
      <c r="B75" s="22" t="s">
        <v>112</v>
      </c>
      <c r="C75" s="22" t="s">
        <v>21</v>
      </c>
      <c r="D75" s="22" t="s">
        <v>113</v>
      </c>
      <c r="E75" s="23" t="s">
        <v>14</v>
      </c>
      <c r="F75" s="18">
        <v>2022</v>
      </c>
      <c r="G75" s="11">
        <v>12</v>
      </c>
      <c r="H75" s="38">
        <v>105000</v>
      </c>
      <c r="I75" s="38">
        <v>105000</v>
      </c>
      <c r="J75" s="38">
        <v>105000</v>
      </c>
      <c r="K75" s="38">
        <v>105000</v>
      </c>
      <c r="L75" s="38">
        <v>105000</v>
      </c>
      <c r="M75" s="38">
        <v>105000</v>
      </c>
      <c r="N75" s="38">
        <v>105000</v>
      </c>
      <c r="O75" s="38">
        <v>105000</v>
      </c>
      <c r="P75" s="38">
        <v>105000</v>
      </c>
      <c r="Q75" s="38">
        <v>105000</v>
      </c>
      <c r="R75" s="38">
        <v>105000</v>
      </c>
      <c r="S75" s="38">
        <v>105000</v>
      </c>
      <c r="T75" s="38">
        <v>105000</v>
      </c>
      <c r="U75" s="38">
        <f>SUM(Tabla1[[#This Row],[Enero]:[Diciembre]])</f>
        <v>1260000</v>
      </c>
      <c r="V75" s="38">
        <f>+Tabla1[[#This Row],[Ingreso Acumulado 2023]]/12</f>
        <v>105000</v>
      </c>
    </row>
    <row r="76" spans="2:22" ht="64.5" customHeight="1" x14ac:dyDescent="0.35">
      <c r="B76" s="22" t="s">
        <v>133</v>
      </c>
      <c r="C76" s="22" t="s">
        <v>134</v>
      </c>
      <c r="D76" s="22" t="s">
        <v>80</v>
      </c>
      <c r="E76" s="23" t="s">
        <v>14</v>
      </c>
      <c r="F76" s="18">
        <v>2022</v>
      </c>
      <c r="G76" s="11">
        <v>12</v>
      </c>
      <c r="H76" s="38">
        <v>105000</v>
      </c>
      <c r="I76" s="38">
        <v>105000</v>
      </c>
      <c r="J76" s="38">
        <v>105000</v>
      </c>
      <c r="K76" s="38">
        <v>105000</v>
      </c>
      <c r="L76" s="38">
        <v>105000</v>
      </c>
      <c r="M76" s="38">
        <v>105000</v>
      </c>
      <c r="N76" s="38">
        <v>105000</v>
      </c>
      <c r="O76" s="38">
        <v>105000</v>
      </c>
      <c r="P76" s="38">
        <v>105000</v>
      </c>
      <c r="Q76" s="38">
        <v>105000</v>
      </c>
      <c r="R76" s="38">
        <v>105000</v>
      </c>
      <c r="S76" s="38">
        <v>105000</v>
      </c>
      <c r="T76" s="38">
        <v>105000</v>
      </c>
      <c r="U76" s="38">
        <f>SUM(Tabla1[[#This Row],[Enero]:[Diciembre]])</f>
        <v>1260000</v>
      </c>
      <c r="V76" s="38">
        <f>+Tabla1[[#This Row],[Ingreso Acumulado 2023]]/12</f>
        <v>105000</v>
      </c>
    </row>
    <row r="77" spans="2:22" ht="60" customHeight="1" x14ac:dyDescent="0.35">
      <c r="B77" s="22" t="s">
        <v>89</v>
      </c>
      <c r="C77" s="22" t="s">
        <v>16</v>
      </c>
      <c r="D77" s="22" t="s">
        <v>80</v>
      </c>
      <c r="E77" s="23" t="s">
        <v>8</v>
      </c>
      <c r="F77" s="18">
        <v>2021</v>
      </c>
      <c r="G77" s="11">
        <v>12</v>
      </c>
      <c r="H77" s="38">
        <v>35000</v>
      </c>
      <c r="I77" s="38">
        <v>35000</v>
      </c>
      <c r="J77" s="38">
        <v>35000</v>
      </c>
      <c r="K77" s="38">
        <v>35000</v>
      </c>
      <c r="L77" s="38">
        <v>35000</v>
      </c>
      <c r="M77" s="38">
        <v>35000</v>
      </c>
      <c r="N77" s="38">
        <v>35000</v>
      </c>
      <c r="O77" s="38">
        <v>35000</v>
      </c>
      <c r="P77" s="38">
        <v>35000</v>
      </c>
      <c r="Q77" s="38">
        <v>35000</v>
      </c>
      <c r="R77" s="38">
        <v>35000</v>
      </c>
      <c r="S77" s="38">
        <v>35000</v>
      </c>
      <c r="T77" s="38">
        <v>35000</v>
      </c>
      <c r="U77" s="38">
        <f>SUM(Tabla1[[#This Row],[Enero]:[Diciembre]])</f>
        <v>420000</v>
      </c>
      <c r="V77" s="38">
        <f>+Tabla1[[#This Row],[Ingreso Acumulado 2023]]/12</f>
        <v>35000</v>
      </c>
    </row>
    <row r="78" spans="2:22" ht="69.75" customHeight="1" x14ac:dyDescent="0.35">
      <c r="B78" s="22" t="s">
        <v>48</v>
      </c>
      <c r="C78" s="22" t="s">
        <v>29</v>
      </c>
      <c r="D78" s="22" t="s">
        <v>49</v>
      </c>
      <c r="E78" s="23" t="s">
        <v>14</v>
      </c>
      <c r="F78" s="18">
        <v>2021</v>
      </c>
      <c r="G78" s="11">
        <v>12</v>
      </c>
      <c r="H78" s="38">
        <v>40000</v>
      </c>
      <c r="I78" s="38">
        <v>40000</v>
      </c>
      <c r="J78" s="38">
        <v>40000</v>
      </c>
      <c r="K78" s="38">
        <v>40000</v>
      </c>
      <c r="L78" s="38">
        <v>40000</v>
      </c>
      <c r="M78" s="38">
        <v>40000</v>
      </c>
      <c r="N78" s="38">
        <v>40000</v>
      </c>
      <c r="O78" s="38">
        <v>40000</v>
      </c>
      <c r="P78" s="38">
        <v>40000</v>
      </c>
      <c r="Q78" s="38">
        <v>40000</v>
      </c>
      <c r="R78" s="38">
        <v>40000</v>
      </c>
      <c r="S78" s="38">
        <v>40000</v>
      </c>
      <c r="T78" s="38">
        <v>40000</v>
      </c>
      <c r="U78" s="38">
        <f>SUM(Tabla1[[#This Row],[Enero]:[Diciembre]])</f>
        <v>480000</v>
      </c>
      <c r="V78" s="38">
        <f>+Tabla1[[#This Row],[Ingreso Acumulado 2023]]/12</f>
        <v>40000</v>
      </c>
    </row>
    <row r="79" spans="2:22" ht="70.5" customHeight="1" x14ac:dyDescent="0.35">
      <c r="B79" s="22" t="s">
        <v>168</v>
      </c>
      <c r="C79" s="22" t="s">
        <v>109</v>
      </c>
      <c r="D79" s="22" t="s">
        <v>36</v>
      </c>
      <c r="E79" s="23" t="s">
        <v>14</v>
      </c>
      <c r="F79" s="14" t="s">
        <v>198</v>
      </c>
      <c r="G79" s="11">
        <v>8</v>
      </c>
      <c r="H79" s="38">
        <v>40000</v>
      </c>
      <c r="I79" s="38"/>
      <c r="J79" s="38"/>
      <c r="K79" s="38"/>
      <c r="L79" s="38"/>
      <c r="M79" s="38">
        <v>40000</v>
      </c>
      <c r="N79" s="38">
        <v>40000</v>
      </c>
      <c r="O79" s="38">
        <v>40000</v>
      </c>
      <c r="P79" s="38">
        <v>40000</v>
      </c>
      <c r="Q79" s="38">
        <v>40000</v>
      </c>
      <c r="R79" s="38">
        <v>40000</v>
      </c>
      <c r="S79" s="38">
        <v>40000</v>
      </c>
      <c r="T79" s="38">
        <v>40000</v>
      </c>
      <c r="U79" s="38">
        <f>SUM(Tabla1[[#This Row],[Enero]:[Diciembre]])</f>
        <v>320000</v>
      </c>
      <c r="V79" s="38">
        <f>+Tabla1[[#This Row],[Ingreso Acumulado 2023]]/12</f>
        <v>26666.666666666668</v>
      </c>
    </row>
    <row r="80" spans="2:22" ht="68.25" customHeight="1" x14ac:dyDescent="0.35">
      <c r="B80" s="22" t="s">
        <v>35</v>
      </c>
      <c r="C80" s="22" t="s">
        <v>24</v>
      </c>
      <c r="D80" s="22" t="s">
        <v>36</v>
      </c>
      <c r="E80" s="23" t="s">
        <v>14</v>
      </c>
      <c r="F80" s="18">
        <v>2021</v>
      </c>
      <c r="G80" s="11">
        <v>12</v>
      </c>
      <c r="H80" s="38">
        <v>65000</v>
      </c>
      <c r="I80" s="38">
        <v>65000</v>
      </c>
      <c r="J80" s="38">
        <v>65000</v>
      </c>
      <c r="K80" s="38">
        <v>65000</v>
      </c>
      <c r="L80" s="38">
        <v>65000</v>
      </c>
      <c r="M80" s="38">
        <v>65000</v>
      </c>
      <c r="N80" s="38">
        <v>65000</v>
      </c>
      <c r="O80" s="38">
        <v>65000</v>
      </c>
      <c r="P80" s="38">
        <v>65000</v>
      </c>
      <c r="Q80" s="38">
        <v>65000</v>
      </c>
      <c r="R80" s="38">
        <v>65000</v>
      </c>
      <c r="S80" s="38">
        <v>65000</v>
      </c>
      <c r="T80" s="38">
        <v>65000</v>
      </c>
      <c r="U80" s="38">
        <f>SUM(Tabla1[[#This Row],[Enero]:[Diciembre]])</f>
        <v>780000</v>
      </c>
      <c r="V80" s="38">
        <f>+Tabla1[[#This Row],[Ingreso Acumulado 2023]]/12</f>
        <v>65000</v>
      </c>
    </row>
    <row r="81" spans="2:22" ht="63.75" customHeight="1" x14ac:dyDescent="0.35">
      <c r="B81" s="22" t="s">
        <v>157</v>
      </c>
      <c r="C81" s="22" t="s">
        <v>158</v>
      </c>
      <c r="D81" s="22" t="s">
        <v>22</v>
      </c>
      <c r="E81" s="23" t="s">
        <v>14</v>
      </c>
      <c r="F81" s="14" t="s">
        <v>194</v>
      </c>
      <c r="G81" s="11">
        <v>12</v>
      </c>
      <c r="H81" s="38">
        <v>65000</v>
      </c>
      <c r="I81" s="38">
        <v>65000</v>
      </c>
      <c r="J81" s="38">
        <v>65000</v>
      </c>
      <c r="K81" s="38">
        <v>65000</v>
      </c>
      <c r="L81" s="38">
        <v>65000</v>
      </c>
      <c r="M81" s="38">
        <v>65000</v>
      </c>
      <c r="N81" s="38">
        <v>65000</v>
      </c>
      <c r="O81" s="38">
        <v>65000</v>
      </c>
      <c r="P81" s="38">
        <v>65000</v>
      </c>
      <c r="Q81" s="38">
        <v>65000</v>
      </c>
      <c r="R81" s="38">
        <v>65000</v>
      </c>
      <c r="S81" s="38">
        <v>65000</v>
      </c>
      <c r="T81" s="38">
        <v>65000</v>
      </c>
      <c r="U81" s="38">
        <f>SUM(Tabla1[[#This Row],[Enero]:[Diciembre]])</f>
        <v>780000</v>
      </c>
      <c r="V81" s="38">
        <f>+Tabla1[[#This Row],[Ingreso Acumulado 2023]]/12</f>
        <v>65000</v>
      </c>
    </row>
    <row r="82" spans="2:22" ht="52.5" customHeight="1" x14ac:dyDescent="0.35">
      <c r="B82" s="22" t="s">
        <v>150</v>
      </c>
      <c r="C82" s="22" t="s">
        <v>151</v>
      </c>
      <c r="D82" s="22" t="s">
        <v>113</v>
      </c>
      <c r="E82" s="23" t="s">
        <v>8</v>
      </c>
      <c r="F82" s="18">
        <v>2022</v>
      </c>
      <c r="G82" s="11">
        <v>12</v>
      </c>
      <c r="H82" s="38">
        <v>34000</v>
      </c>
      <c r="I82" s="38">
        <v>34000</v>
      </c>
      <c r="J82" s="38">
        <v>34000</v>
      </c>
      <c r="K82" s="38">
        <v>34000</v>
      </c>
      <c r="L82" s="38">
        <v>34000</v>
      </c>
      <c r="M82" s="38">
        <v>34000</v>
      </c>
      <c r="N82" s="38">
        <v>34000</v>
      </c>
      <c r="O82" s="38">
        <v>34000</v>
      </c>
      <c r="P82" s="38">
        <v>34000</v>
      </c>
      <c r="Q82" s="38">
        <v>34000</v>
      </c>
      <c r="R82" s="38">
        <v>34000</v>
      </c>
      <c r="S82" s="38">
        <v>34000</v>
      </c>
      <c r="T82" s="38">
        <v>34000</v>
      </c>
      <c r="U82" s="38">
        <f>SUM(Tabla1[[#This Row],[Enero]:[Diciembre]])</f>
        <v>408000</v>
      </c>
      <c r="V82" s="38">
        <f>+Tabla1[[#This Row],[Ingreso Acumulado 2023]]/12</f>
        <v>34000</v>
      </c>
    </row>
    <row r="83" spans="2:22" ht="69.75" customHeight="1" x14ac:dyDescent="0.35">
      <c r="B83" s="22" t="s">
        <v>111</v>
      </c>
      <c r="C83" s="22" t="s">
        <v>6</v>
      </c>
      <c r="D83" s="22" t="s">
        <v>7</v>
      </c>
      <c r="E83" s="23" t="s">
        <v>8</v>
      </c>
      <c r="F83" s="18">
        <v>2022</v>
      </c>
      <c r="G83" s="11">
        <v>12</v>
      </c>
      <c r="H83" s="38">
        <v>34000</v>
      </c>
      <c r="I83" s="38">
        <v>34000</v>
      </c>
      <c r="J83" s="38">
        <v>34000</v>
      </c>
      <c r="K83" s="38">
        <v>34000</v>
      </c>
      <c r="L83" s="38">
        <v>34000</v>
      </c>
      <c r="M83" s="38">
        <v>34000</v>
      </c>
      <c r="N83" s="38">
        <v>34000</v>
      </c>
      <c r="O83" s="38">
        <v>34000</v>
      </c>
      <c r="P83" s="38">
        <v>34000</v>
      </c>
      <c r="Q83" s="38">
        <v>34000</v>
      </c>
      <c r="R83" s="38">
        <v>34000</v>
      </c>
      <c r="S83" s="38">
        <v>34000</v>
      </c>
      <c r="T83" s="38">
        <v>34000</v>
      </c>
      <c r="U83" s="38">
        <f>SUM(Tabla1[[#This Row],[Enero]:[Diciembre]])</f>
        <v>408000</v>
      </c>
      <c r="V83" s="38">
        <f>+Tabla1[[#This Row],[Ingreso Acumulado 2023]]/12</f>
        <v>34000</v>
      </c>
    </row>
    <row r="84" spans="2:22" ht="66.75" customHeight="1" x14ac:dyDescent="0.35">
      <c r="B84" s="22" t="s">
        <v>108</v>
      </c>
      <c r="C84" s="22" t="s">
        <v>109</v>
      </c>
      <c r="D84" s="22" t="s">
        <v>36</v>
      </c>
      <c r="E84" s="23" t="s">
        <v>14</v>
      </c>
      <c r="F84" s="18">
        <v>2022</v>
      </c>
      <c r="G84" s="11">
        <v>12</v>
      </c>
      <c r="H84" s="38">
        <v>40000</v>
      </c>
      <c r="I84" s="38">
        <v>40000</v>
      </c>
      <c r="J84" s="38">
        <v>40000</v>
      </c>
      <c r="K84" s="38">
        <v>40000</v>
      </c>
      <c r="L84" s="38">
        <v>40000</v>
      </c>
      <c r="M84" s="38">
        <v>40000</v>
      </c>
      <c r="N84" s="38">
        <v>40000</v>
      </c>
      <c r="O84" s="38">
        <v>40000</v>
      </c>
      <c r="P84" s="38">
        <v>40000</v>
      </c>
      <c r="Q84" s="38">
        <v>40000</v>
      </c>
      <c r="R84" s="38">
        <v>40000</v>
      </c>
      <c r="S84" s="38">
        <v>40000</v>
      </c>
      <c r="T84" s="38">
        <v>40000</v>
      </c>
      <c r="U84" s="38">
        <f>SUM(Tabla1[[#This Row],[Enero]:[Diciembre]])</f>
        <v>480000</v>
      </c>
      <c r="V84" s="38">
        <f>+Tabla1[[#This Row],[Ingreso Acumulado 2023]]/12</f>
        <v>40000</v>
      </c>
    </row>
    <row r="85" spans="2:22" ht="58.5" customHeight="1" x14ac:dyDescent="0.35">
      <c r="B85" s="25" t="s">
        <v>76</v>
      </c>
      <c r="C85" s="25" t="s">
        <v>16</v>
      </c>
      <c r="D85" s="25" t="s">
        <v>77</v>
      </c>
      <c r="E85" s="26" t="s">
        <v>8</v>
      </c>
      <c r="F85" s="18">
        <v>2021</v>
      </c>
      <c r="G85" s="11">
        <v>12</v>
      </c>
      <c r="H85" s="40">
        <v>34000</v>
      </c>
      <c r="I85" s="40">
        <v>34000</v>
      </c>
      <c r="J85" s="40">
        <v>34000</v>
      </c>
      <c r="K85" s="40">
        <v>34000</v>
      </c>
      <c r="L85" s="40">
        <v>34000</v>
      </c>
      <c r="M85" s="40">
        <v>34000</v>
      </c>
      <c r="N85" s="40">
        <v>34000</v>
      </c>
      <c r="O85" s="40">
        <v>34000</v>
      </c>
      <c r="P85" s="40">
        <v>34000</v>
      </c>
      <c r="Q85" s="40">
        <v>34000</v>
      </c>
      <c r="R85" s="40">
        <v>34000</v>
      </c>
      <c r="S85" s="40">
        <v>34000</v>
      </c>
      <c r="T85" s="40">
        <v>34000</v>
      </c>
      <c r="U85" s="38">
        <f>SUM(Tabla1[[#This Row],[Enero]:[Diciembre]])</f>
        <v>408000</v>
      </c>
      <c r="V85" s="40">
        <f>+Tabla1[[#This Row],[Ingreso Acumulado 2023]]/12</f>
        <v>34000</v>
      </c>
    </row>
    <row r="86" spans="2:22" ht="72.75" customHeight="1" x14ac:dyDescent="0.35">
      <c r="B86" s="22" t="s">
        <v>78</v>
      </c>
      <c r="C86" s="22" t="s">
        <v>29</v>
      </c>
      <c r="D86" s="22" t="s">
        <v>13</v>
      </c>
      <c r="E86" s="23" t="s">
        <v>14</v>
      </c>
      <c r="F86" s="18">
        <v>2021</v>
      </c>
      <c r="G86" s="11">
        <v>12</v>
      </c>
      <c r="H86" s="38">
        <v>40000</v>
      </c>
      <c r="I86" s="38">
        <v>40000</v>
      </c>
      <c r="J86" s="38">
        <v>40000</v>
      </c>
      <c r="K86" s="38">
        <v>40000</v>
      </c>
      <c r="L86" s="38">
        <v>40000</v>
      </c>
      <c r="M86" s="38">
        <v>40000</v>
      </c>
      <c r="N86" s="38">
        <v>40000</v>
      </c>
      <c r="O86" s="38">
        <v>40000</v>
      </c>
      <c r="P86" s="38">
        <v>40000</v>
      </c>
      <c r="Q86" s="38">
        <v>40000</v>
      </c>
      <c r="R86" s="38">
        <v>40000</v>
      </c>
      <c r="S86" s="38">
        <v>40000</v>
      </c>
      <c r="T86" s="38">
        <v>40000</v>
      </c>
      <c r="U86" s="38">
        <f>SUM(Tabla1[[#This Row],[Enero]:[Diciembre]])</f>
        <v>480000</v>
      </c>
      <c r="V86" s="38">
        <f>+Tabla1[[#This Row],[Ingreso Acumulado 2023]]/12</f>
        <v>40000</v>
      </c>
    </row>
    <row r="87" spans="2:22" ht="57" customHeight="1" x14ac:dyDescent="0.35">
      <c r="B87" s="22" t="s">
        <v>131</v>
      </c>
      <c r="C87" s="22" t="s">
        <v>24</v>
      </c>
      <c r="D87" s="22" t="s">
        <v>167</v>
      </c>
      <c r="E87" s="23" t="s">
        <v>14</v>
      </c>
      <c r="F87" s="18">
        <v>2022</v>
      </c>
      <c r="G87" s="11">
        <v>12</v>
      </c>
      <c r="H87" s="38">
        <v>65000</v>
      </c>
      <c r="I87" s="38">
        <v>65000</v>
      </c>
      <c r="J87" s="38">
        <v>65000</v>
      </c>
      <c r="K87" s="38">
        <v>65000</v>
      </c>
      <c r="L87" s="38">
        <v>65000</v>
      </c>
      <c r="M87" s="38">
        <v>65000</v>
      </c>
      <c r="N87" s="38">
        <v>65000</v>
      </c>
      <c r="O87" s="38">
        <v>65000</v>
      </c>
      <c r="P87" s="38">
        <v>65000</v>
      </c>
      <c r="Q87" s="38">
        <v>65000</v>
      </c>
      <c r="R87" s="38">
        <v>65000</v>
      </c>
      <c r="S87" s="38">
        <v>65000</v>
      </c>
      <c r="T87" s="38">
        <v>65000</v>
      </c>
      <c r="U87" s="38">
        <f>SUM(Tabla1[[#This Row],[Enero]:[Diciembre]])</f>
        <v>780000</v>
      </c>
      <c r="V87" s="38">
        <f>+Tabla1[[#This Row],[Ingreso Acumulado 2023]]/12</f>
        <v>65000</v>
      </c>
    </row>
    <row r="88" spans="2:22" ht="65.25" customHeight="1" x14ac:dyDescent="0.35">
      <c r="B88" s="22" t="s">
        <v>166</v>
      </c>
      <c r="C88" s="22" t="s">
        <v>29</v>
      </c>
      <c r="D88" s="22" t="s">
        <v>167</v>
      </c>
      <c r="E88" s="23" t="s">
        <v>14</v>
      </c>
      <c r="F88" s="14" t="s">
        <v>198</v>
      </c>
      <c r="G88" s="11">
        <v>8</v>
      </c>
      <c r="H88" s="38">
        <v>40000</v>
      </c>
      <c r="I88" s="38"/>
      <c r="J88" s="38"/>
      <c r="K88" s="38"/>
      <c r="L88" s="38"/>
      <c r="M88" s="38">
        <v>40000</v>
      </c>
      <c r="N88" s="38">
        <v>40000</v>
      </c>
      <c r="O88" s="38">
        <v>40000</v>
      </c>
      <c r="P88" s="38">
        <v>40000</v>
      </c>
      <c r="Q88" s="38">
        <v>40000</v>
      </c>
      <c r="R88" s="38">
        <v>40000</v>
      </c>
      <c r="S88" s="38">
        <v>40000</v>
      </c>
      <c r="T88" s="38">
        <v>40000</v>
      </c>
      <c r="U88" s="38">
        <f>SUM(Tabla1[[#This Row],[Enero]:[Diciembre]])</f>
        <v>320000</v>
      </c>
      <c r="V88" s="38">
        <f>+Tabla1[[#This Row],[Ingreso Acumulado 2023]]/12</f>
        <v>26666.666666666668</v>
      </c>
    </row>
    <row r="89" spans="2:22" ht="75.75" customHeight="1" x14ac:dyDescent="0.35">
      <c r="B89" s="22" t="s">
        <v>154</v>
      </c>
      <c r="C89" s="22" t="s">
        <v>127</v>
      </c>
      <c r="D89" s="22" t="s">
        <v>7</v>
      </c>
      <c r="E89" s="23" t="s">
        <v>8</v>
      </c>
      <c r="F89" s="14" t="s">
        <v>194</v>
      </c>
      <c r="G89" s="11">
        <v>12</v>
      </c>
      <c r="H89" s="38">
        <v>18000</v>
      </c>
      <c r="I89" s="38">
        <v>18000</v>
      </c>
      <c r="J89" s="38">
        <v>18000</v>
      </c>
      <c r="K89" s="38">
        <v>18000</v>
      </c>
      <c r="L89" s="38">
        <v>18000</v>
      </c>
      <c r="M89" s="38">
        <v>18000</v>
      </c>
      <c r="N89" s="38">
        <v>18000</v>
      </c>
      <c r="O89" s="38">
        <v>18000</v>
      </c>
      <c r="P89" s="38">
        <v>18000</v>
      </c>
      <c r="Q89" s="38">
        <v>18000</v>
      </c>
      <c r="R89" s="38">
        <v>18000</v>
      </c>
      <c r="S89" s="38">
        <v>18000</v>
      </c>
      <c r="T89" s="38">
        <v>18000</v>
      </c>
      <c r="U89" s="38">
        <f>SUM(Tabla1[[#This Row],[Enero]:[Diciembre]])</f>
        <v>216000</v>
      </c>
      <c r="V89" s="38">
        <f>+Tabla1[[#This Row],[Ingreso Acumulado 2023]]/12</f>
        <v>18000</v>
      </c>
    </row>
    <row r="90" spans="2:22" ht="81" customHeight="1" x14ac:dyDescent="0.35">
      <c r="B90" s="22" t="s">
        <v>65</v>
      </c>
      <c r="C90" s="22" t="s">
        <v>24</v>
      </c>
      <c r="D90" s="22" t="s">
        <v>22</v>
      </c>
      <c r="E90" s="23" t="s">
        <v>14</v>
      </c>
      <c r="F90" s="18">
        <v>2022</v>
      </c>
      <c r="G90" s="11">
        <v>12</v>
      </c>
      <c r="H90" s="38">
        <v>65000</v>
      </c>
      <c r="I90" s="38">
        <v>65000</v>
      </c>
      <c r="J90" s="38">
        <v>65000</v>
      </c>
      <c r="K90" s="38">
        <v>65000</v>
      </c>
      <c r="L90" s="38">
        <v>65000</v>
      </c>
      <c r="M90" s="38">
        <v>65000</v>
      </c>
      <c r="N90" s="38">
        <v>65000</v>
      </c>
      <c r="O90" s="38">
        <v>65000</v>
      </c>
      <c r="P90" s="38">
        <v>65000</v>
      </c>
      <c r="Q90" s="38">
        <v>65000</v>
      </c>
      <c r="R90" s="38">
        <v>65000</v>
      </c>
      <c r="S90" s="38">
        <v>65000</v>
      </c>
      <c r="T90" s="38">
        <v>65000</v>
      </c>
      <c r="U90" s="38">
        <f>SUM(Tabla1[[#This Row],[Enero]:[Diciembre]])</f>
        <v>780000</v>
      </c>
      <c r="V90" s="38">
        <f>+Tabla1[[#This Row],[Ingreso Acumulado 2023]]/12</f>
        <v>65000</v>
      </c>
    </row>
    <row r="91" spans="2:22" ht="66" customHeight="1" x14ac:dyDescent="0.35">
      <c r="B91" s="22" t="s">
        <v>204</v>
      </c>
      <c r="C91" s="22" t="s">
        <v>126</v>
      </c>
      <c r="D91" s="22" t="s">
        <v>7</v>
      </c>
      <c r="E91" s="23" t="s">
        <v>8</v>
      </c>
      <c r="F91" s="18">
        <v>2022</v>
      </c>
      <c r="G91" s="11">
        <v>12</v>
      </c>
      <c r="H91" s="38">
        <v>34000</v>
      </c>
      <c r="I91" s="38">
        <v>34000</v>
      </c>
      <c r="J91" s="38">
        <v>34000</v>
      </c>
      <c r="K91" s="38">
        <v>34000</v>
      </c>
      <c r="L91" s="38">
        <v>34000</v>
      </c>
      <c r="M91" s="38">
        <v>34000</v>
      </c>
      <c r="N91" s="38">
        <v>34000</v>
      </c>
      <c r="O91" s="38">
        <v>34000</v>
      </c>
      <c r="P91" s="38">
        <v>34000</v>
      </c>
      <c r="Q91" s="38">
        <v>34000</v>
      </c>
      <c r="R91" s="38">
        <v>34000</v>
      </c>
      <c r="S91" s="38">
        <v>34000</v>
      </c>
      <c r="T91" s="38">
        <v>34000</v>
      </c>
      <c r="U91" s="38">
        <f>SUM(Tabla1[[#This Row],[Enero]:[Diciembre]])</f>
        <v>408000</v>
      </c>
      <c r="V91" s="41">
        <f>+Tabla1[[#This Row],[Ingreso Acumulado 2023]]/12</f>
        <v>34000</v>
      </c>
    </row>
    <row r="92" spans="2:22" ht="78" customHeight="1" x14ac:dyDescent="0.35">
      <c r="B92" s="22" t="s">
        <v>42</v>
      </c>
      <c r="C92" s="22" t="s">
        <v>24</v>
      </c>
      <c r="D92" s="22" t="s">
        <v>43</v>
      </c>
      <c r="E92" s="23" t="s">
        <v>14</v>
      </c>
      <c r="F92" s="18">
        <v>2021</v>
      </c>
      <c r="G92" s="11">
        <v>12</v>
      </c>
      <c r="H92" s="38">
        <v>65000</v>
      </c>
      <c r="I92" s="38">
        <v>65000</v>
      </c>
      <c r="J92" s="38">
        <v>65000</v>
      </c>
      <c r="K92" s="38">
        <v>65000</v>
      </c>
      <c r="L92" s="38">
        <v>65000</v>
      </c>
      <c r="M92" s="38">
        <v>65000</v>
      </c>
      <c r="N92" s="38">
        <v>65000</v>
      </c>
      <c r="O92" s="38">
        <v>65000</v>
      </c>
      <c r="P92" s="38">
        <v>65000</v>
      </c>
      <c r="Q92" s="38">
        <v>65000</v>
      </c>
      <c r="R92" s="38">
        <v>65000</v>
      </c>
      <c r="S92" s="38">
        <v>65000</v>
      </c>
      <c r="T92" s="38">
        <v>65000</v>
      </c>
      <c r="U92" s="38">
        <f>SUM(Tabla1[[#This Row],[Enero]:[Diciembre]])</f>
        <v>780000</v>
      </c>
      <c r="V92" s="41">
        <f>+Tabla1[[#This Row],[Ingreso Acumulado 2023]]/12</f>
        <v>65000</v>
      </c>
    </row>
    <row r="93" spans="2:22" ht="78" customHeight="1" x14ac:dyDescent="0.35">
      <c r="B93" s="22" t="s">
        <v>56</v>
      </c>
      <c r="C93" s="22" t="s">
        <v>57</v>
      </c>
      <c r="D93" s="22" t="s">
        <v>7</v>
      </c>
      <c r="E93" s="23" t="s">
        <v>8</v>
      </c>
      <c r="F93" s="18">
        <v>2021</v>
      </c>
      <c r="G93" s="11">
        <v>12</v>
      </c>
      <c r="H93" s="38">
        <v>30000</v>
      </c>
      <c r="I93" s="38">
        <v>30000</v>
      </c>
      <c r="J93" s="38">
        <v>30000</v>
      </c>
      <c r="K93" s="38">
        <v>30000</v>
      </c>
      <c r="L93" s="38">
        <v>30000</v>
      </c>
      <c r="M93" s="38">
        <v>30000</v>
      </c>
      <c r="N93" s="38">
        <v>30000</v>
      </c>
      <c r="O93" s="38">
        <v>30000</v>
      </c>
      <c r="P93" s="38">
        <v>30000</v>
      </c>
      <c r="Q93" s="38">
        <v>30000</v>
      </c>
      <c r="R93" s="38">
        <v>30000</v>
      </c>
      <c r="S93" s="38">
        <v>30000</v>
      </c>
      <c r="T93" s="38">
        <v>30000</v>
      </c>
      <c r="U93" s="38">
        <f>SUM(Tabla1[[#This Row],[Enero]:[Diciembre]])</f>
        <v>360000</v>
      </c>
      <c r="V93" s="41">
        <f>+Tabla1[[#This Row],[Ingreso Acumulado 2023]]/12</f>
        <v>30000</v>
      </c>
    </row>
    <row r="94" spans="2:22" ht="78" customHeight="1" x14ac:dyDescent="0.35">
      <c r="B94" s="22" t="s">
        <v>66</v>
      </c>
      <c r="C94" s="22" t="s">
        <v>10</v>
      </c>
      <c r="D94" s="22" t="s">
        <v>7</v>
      </c>
      <c r="E94" s="23" t="s">
        <v>8</v>
      </c>
      <c r="F94" s="18">
        <v>2021</v>
      </c>
      <c r="G94" s="11">
        <v>12</v>
      </c>
      <c r="H94" s="38">
        <v>23000</v>
      </c>
      <c r="I94" s="38">
        <v>23000</v>
      </c>
      <c r="J94" s="38">
        <v>23000</v>
      </c>
      <c r="K94" s="38">
        <v>23000</v>
      </c>
      <c r="L94" s="38">
        <v>23000</v>
      </c>
      <c r="M94" s="38">
        <v>23000</v>
      </c>
      <c r="N94" s="38">
        <v>23000</v>
      </c>
      <c r="O94" s="38">
        <v>23000</v>
      </c>
      <c r="P94" s="38">
        <v>23000</v>
      </c>
      <c r="Q94" s="38">
        <v>23000</v>
      </c>
      <c r="R94" s="38">
        <v>23000</v>
      </c>
      <c r="S94" s="38">
        <v>23000</v>
      </c>
      <c r="T94" s="38">
        <v>23000</v>
      </c>
      <c r="U94" s="38">
        <f>SUM(Tabla1[[#This Row],[Enero]:[Diciembre]])</f>
        <v>276000</v>
      </c>
      <c r="V94" s="41">
        <f>+Tabla1[[#This Row],[Ingreso Acumulado 2023]]/12</f>
        <v>23000</v>
      </c>
    </row>
    <row r="95" spans="2:22" ht="84.75" customHeight="1" x14ac:dyDescent="0.35">
      <c r="B95" s="22" t="s">
        <v>15</v>
      </c>
      <c r="C95" s="22" t="s">
        <v>16</v>
      </c>
      <c r="D95" s="22" t="s">
        <v>17</v>
      </c>
      <c r="E95" s="23" t="s">
        <v>8</v>
      </c>
      <c r="F95" s="18">
        <v>2021</v>
      </c>
      <c r="G95" s="11">
        <v>12</v>
      </c>
      <c r="H95" s="38">
        <v>34000</v>
      </c>
      <c r="I95" s="38">
        <v>34000</v>
      </c>
      <c r="J95" s="38">
        <v>34000</v>
      </c>
      <c r="K95" s="38">
        <v>34000</v>
      </c>
      <c r="L95" s="38">
        <v>34000</v>
      </c>
      <c r="M95" s="38">
        <v>34000</v>
      </c>
      <c r="N95" s="38">
        <v>34000</v>
      </c>
      <c r="O95" s="38">
        <v>34000</v>
      </c>
      <c r="P95" s="38">
        <v>34000</v>
      </c>
      <c r="Q95" s="38">
        <v>34000</v>
      </c>
      <c r="R95" s="38">
        <v>34000</v>
      </c>
      <c r="S95" s="38">
        <v>34000</v>
      </c>
      <c r="T95" s="38">
        <v>34000</v>
      </c>
      <c r="U95" s="38">
        <f>SUM(Tabla1[[#This Row],[Enero]:[Diciembre]])</f>
        <v>408000</v>
      </c>
      <c r="V95" s="41">
        <f>+Tabla1[[#This Row],[Ingreso Acumulado 2023]]/12</f>
        <v>34000</v>
      </c>
    </row>
    <row r="96" spans="2:22" ht="74.25" customHeight="1" x14ac:dyDescent="0.35">
      <c r="B96" s="22" t="s">
        <v>114</v>
      </c>
      <c r="C96" s="22" t="s">
        <v>115</v>
      </c>
      <c r="D96" s="22" t="s">
        <v>7</v>
      </c>
      <c r="E96" s="23" t="s">
        <v>8</v>
      </c>
      <c r="F96" s="18">
        <v>2022</v>
      </c>
      <c r="G96" s="11">
        <v>12</v>
      </c>
      <c r="H96" s="38">
        <v>34000</v>
      </c>
      <c r="I96" s="38">
        <v>34000</v>
      </c>
      <c r="J96" s="38">
        <v>34000</v>
      </c>
      <c r="K96" s="38">
        <v>34000</v>
      </c>
      <c r="L96" s="38">
        <v>34000</v>
      </c>
      <c r="M96" s="38">
        <v>34000</v>
      </c>
      <c r="N96" s="38">
        <v>34000</v>
      </c>
      <c r="O96" s="38">
        <v>34000</v>
      </c>
      <c r="P96" s="38">
        <v>34000</v>
      </c>
      <c r="Q96" s="38">
        <v>34000</v>
      </c>
      <c r="R96" s="38">
        <v>34000</v>
      </c>
      <c r="S96" s="38">
        <v>34000</v>
      </c>
      <c r="T96" s="38">
        <v>34000</v>
      </c>
      <c r="U96" s="38">
        <f>SUM(Tabla1[[#This Row],[Enero]:[Diciembre]])</f>
        <v>408000</v>
      </c>
      <c r="V96" s="41">
        <f>+Tabla1[[#This Row],[Ingreso Acumulado 2023]]/12</f>
        <v>34000</v>
      </c>
    </row>
    <row r="97" spans="2:22" ht="80.25" customHeight="1" x14ac:dyDescent="0.35">
      <c r="B97" s="22" t="s">
        <v>81</v>
      </c>
      <c r="C97" s="22" t="s">
        <v>82</v>
      </c>
      <c r="D97" s="22" t="s">
        <v>7</v>
      </c>
      <c r="E97" s="23" t="s">
        <v>8</v>
      </c>
      <c r="F97" s="18">
        <v>2022</v>
      </c>
      <c r="G97" s="11">
        <v>12</v>
      </c>
      <c r="H97" s="38">
        <v>45000</v>
      </c>
      <c r="I97" s="38">
        <v>45000</v>
      </c>
      <c r="J97" s="38">
        <v>45000</v>
      </c>
      <c r="K97" s="38">
        <v>45000</v>
      </c>
      <c r="L97" s="38">
        <v>45000</v>
      </c>
      <c r="M97" s="38">
        <v>45000</v>
      </c>
      <c r="N97" s="38">
        <v>45000</v>
      </c>
      <c r="O97" s="38">
        <v>45000</v>
      </c>
      <c r="P97" s="38">
        <v>45000</v>
      </c>
      <c r="Q97" s="38">
        <v>45000</v>
      </c>
      <c r="R97" s="38">
        <v>45000</v>
      </c>
      <c r="S97" s="38">
        <v>45000</v>
      </c>
      <c r="T97" s="38">
        <v>45000</v>
      </c>
      <c r="U97" s="38">
        <f>SUM(Tabla1[[#This Row],[Enero]:[Diciembre]])</f>
        <v>540000</v>
      </c>
      <c r="V97" s="41">
        <f>+Tabla1[[#This Row],[Ingreso Acumulado 2023]]/12</f>
        <v>45000</v>
      </c>
    </row>
    <row r="98" spans="2:22" ht="71.25" customHeight="1" x14ac:dyDescent="0.35">
      <c r="B98" s="22" t="s">
        <v>85</v>
      </c>
      <c r="C98" s="22" t="s">
        <v>86</v>
      </c>
      <c r="D98" s="22" t="s">
        <v>7</v>
      </c>
      <c r="E98" s="23" t="s">
        <v>8</v>
      </c>
      <c r="F98" s="18">
        <v>2021</v>
      </c>
      <c r="G98" s="11">
        <v>12</v>
      </c>
      <c r="H98" s="38">
        <v>34000</v>
      </c>
      <c r="I98" s="38">
        <v>34000</v>
      </c>
      <c r="J98" s="38">
        <v>34000</v>
      </c>
      <c r="K98" s="38">
        <v>34000</v>
      </c>
      <c r="L98" s="38">
        <v>34000</v>
      </c>
      <c r="M98" s="38">
        <v>34000</v>
      </c>
      <c r="N98" s="38">
        <v>34000</v>
      </c>
      <c r="O98" s="38">
        <v>34000</v>
      </c>
      <c r="P98" s="38">
        <v>34000</v>
      </c>
      <c r="Q98" s="38">
        <v>34000</v>
      </c>
      <c r="R98" s="38">
        <v>34000</v>
      </c>
      <c r="S98" s="38">
        <v>34000</v>
      </c>
      <c r="T98" s="38">
        <v>34000</v>
      </c>
      <c r="U98" s="38">
        <f>SUM(Tabla1[[#This Row],[Enero]:[Diciembre]])</f>
        <v>408000</v>
      </c>
      <c r="V98" s="41">
        <f>+Tabla1[[#This Row],[Ingreso Acumulado 2023]]/12</f>
        <v>34000</v>
      </c>
    </row>
    <row r="99" spans="2:22" ht="69.75" customHeight="1" x14ac:dyDescent="0.35">
      <c r="B99" s="22" t="s">
        <v>104</v>
      </c>
      <c r="C99" s="22" t="s">
        <v>86</v>
      </c>
      <c r="D99" s="22" t="s">
        <v>17</v>
      </c>
      <c r="E99" s="23" t="s">
        <v>8</v>
      </c>
      <c r="F99" s="18">
        <v>2022</v>
      </c>
      <c r="G99" s="11">
        <v>12</v>
      </c>
      <c r="H99" s="38">
        <v>34000</v>
      </c>
      <c r="I99" s="38" t="s">
        <v>206</v>
      </c>
      <c r="J99" s="38">
        <v>34000</v>
      </c>
      <c r="K99" s="38">
        <v>34000</v>
      </c>
      <c r="L99" s="38">
        <v>34000</v>
      </c>
      <c r="M99" s="38">
        <v>34000</v>
      </c>
      <c r="N99" s="38">
        <v>34000</v>
      </c>
      <c r="O99" s="38">
        <v>34000</v>
      </c>
      <c r="P99" s="38">
        <v>34000</v>
      </c>
      <c r="Q99" s="38">
        <v>34000</v>
      </c>
      <c r="R99" s="38">
        <v>34000</v>
      </c>
      <c r="S99" s="38">
        <v>34000</v>
      </c>
      <c r="T99" s="38">
        <v>34000</v>
      </c>
      <c r="U99" s="38">
        <f>SUM(Tabla1[[#This Row],[Enero]:[Diciembre]])</f>
        <v>374000</v>
      </c>
      <c r="V99" s="41">
        <f>+Tabla1[[#This Row],[Ingreso Acumulado 2023]]/12</f>
        <v>31166.666666666668</v>
      </c>
    </row>
    <row r="100" spans="2:22" ht="57.75" customHeight="1" x14ac:dyDescent="0.35">
      <c r="B100" s="22" t="s">
        <v>87</v>
      </c>
      <c r="C100" s="22" t="s">
        <v>88</v>
      </c>
      <c r="D100" s="22" t="s">
        <v>7</v>
      </c>
      <c r="E100" s="23" t="s">
        <v>8</v>
      </c>
      <c r="F100" s="18">
        <v>2021</v>
      </c>
      <c r="G100" s="11">
        <v>12</v>
      </c>
      <c r="H100" s="38">
        <v>45000</v>
      </c>
      <c r="I100" s="38">
        <v>45000</v>
      </c>
      <c r="J100" s="38">
        <v>45000</v>
      </c>
      <c r="K100" s="38">
        <v>45000</v>
      </c>
      <c r="L100" s="38">
        <v>45000</v>
      </c>
      <c r="M100" s="38">
        <v>45000</v>
      </c>
      <c r="N100" s="38">
        <v>45000</v>
      </c>
      <c r="O100" s="38">
        <v>45000</v>
      </c>
      <c r="P100" s="38">
        <v>45000</v>
      </c>
      <c r="Q100" s="38">
        <v>45000</v>
      </c>
      <c r="R100" s="38">
        <v>45000</v>
      </c>
      <c r="S100" s="38">
        <v>45000</v>
      </c>
      <c r="T100" s="38">
        <v>45000</v>
      </c>
      <c r="U100" s="38">
        <f>SUM(Tabla1[[#This Row],[Enero]:[Diciembre]])</f>
        <v>540000</v>
      </c>
      <c r="V100" s="41">
        <f>+Tabla1[[#This Row],[Ingreso Acumulado 2023]]/12</f>
        <v>45000</v>
      </c>
    </row>
    <row r="101" spans="2:22" ht="77.25" customHeight="1" x14ac:dyDescent="0.35">
      <c r="B101" s="22" t="s">
        <v>103</v>
      </c>
      <c r="C101" s="22" t="s">
        <v>24</v>
      </c>
      <c r="D101" s="22" t="s">
        <v>43</v>
      </c>
      <c r="E101" s="23" t="s">
        <v>14</v>
      </c>
      <c r="F101" s="18">
        <v>2022</v>
      </c>
      <c r="G101" s="11">
        <v>12</v>
      </c>
      <c r="H101" s="38">
        <v>65000</v>
      </c>
      <c r="I101" s="38">
        <v>65000</v>
      </c>
      <c r="J101" s="38">
        <v>65000</v>
      </c>
      <c r="K101" s="38">
        <v>65000</v>
      </c>
      <c r="L101" s="38">
        <v>65000</v>
      </c>
      <c r="M101" s="38">
        <v>65000</v>
      </c>
      <c r="N101" s="38">
        <v>65000</v>
      </c>
      <c r="O101" s="38">
        <v>65000</v>
      </c>
      <c r="P101" s="38">
        <v>65000</v>
      </c>
      <c r="Q101" s="38">
        <v>65000</v>
      </c>
      <c r="R101" s="38">
        <v>65000</v>
      </c>
      <c r="S101" s="38">
        <v>65000</v>
      </c>
      <c r="T101" s="38">
        <v>65000</v>
      </c>
      <c r="U101" s="38">
        <f>SUM(Tabla1[[#This Row],[Enero]:[Diciembre]])</f>
        <v>780000</v>
      </c>
      <c r="V101" s="41">
        <f>+Tabla1[[#This Row],[Ingreso Acumulado 2023]]/12</f>
        <v>65000</v>
      </c>
    </row>
    <row r="102" spans="2:22" ht="78" customHeight="1" x14ac:dyDescent="0.35">
      <c r="B102" s="22" t="s">
        <v>55</v>
      </c>
      <c r="C102" s="22" t="s">
        <v>24</v>
      </c>
      <c r="D102" s="22" t="s">
        <v>43</v>
      </c>
      <c r="E102" s="23" t="s">
        <v>14</v>
      </c>
      <c r="F102" s="18">
        <v>2021</v>
      </c>
      <c r="G102" s="11">
        <v>12</v>
      </c>
      <c r="H102" s="38">
        <v>65000</v>
      </c>
      <c r="I102" s="38">
        <v>65000</v>
      </c>
      <c r="J102" s="38">
        <v>65000</v>
      </c>
      <c r="K102" s="38">
        <v>65000</v>
      </c>
      <c r="L102" s="38">
        <v>65000</v>
      </c>
      <c r="M102" s="38">
        <v>65000</v>
      </c>
      <c r="N102" s="38">
        <v>65000</v>
      </c>
      <c r="O102" s="38">
        <v>65000</v>
      </c>
      <c r="P102" s="38">
        <v>65000</v>
      </c>
      <c r="Q102" s="38">
        <v>65000</v>
      </c>
      <c r="R102" s="38">
        <v>65000</v>
      </c>
      <c r="S102" s="38">
        <v>65000</v>
      </c>
      <c r="T102" s="38">
        <v>65000</v>
      </c>
      <c r="U102" s="38">
        <f>SUM(Tabla1[[#This Row],[Enero]:[Diciembre]])</f>
        <v>780000</v>
      </c>
      <c r="V102" s="41">
        <f>+Tabla1[[#This Row],[Ingreso Acumulado 2023]]/12</f>
        <v>65000</v>
      </c>
    </row>
    <row r="103" spans="2:22" ht="72.75" customHeight="1" x14ac:dyDescent="0.35">
      <c r="B103" s="22" t="s">
        <v>179</v>
      </c>
      <c r="C103" s="22" t="s">
        <v>10</v>
      </c>
      <c r="D103" s="22" t="s">
        <v>77</v>
      </c>
      <c r="E103" s="23" t="s">
        <v>8</v>
      </c>
      <c r="F103" s="14" t="s">
        <v>199</v>
      </c>
      <c r="G103" s="11">
        <v>4</v>
      </c>
      <c r="H103" s="38">
        <v>18000</v>
      </c>
      <c r="I103" s="38"/>
      <c r="J103" s="38"/>
      <c r="K103" s="38"/>
      <c r="L103" s="38"/>
      <c r="M103" s="38"/>
      <c r="N103" s="38"/>
      <c r="O103" s="38"/>
      <c r="P103" s="38"/>
      <c r="Q103" s="38">
        <v>18000</v>
      </c>
      <c r="R103" s="38">
        <v>18000</v>
      </c>
      <c r="S103" s="38">
        <v>18000</v>
      </c>
      <c r="T103" s="38">
        <v>18000</v>
      </c>
      <c r="U103" s="38">
        <f>SUM(Tabla1[[#This Row],[Enero]:[Diciembre]])</f>
        <v>72000</v>
      </c>
      <c r="V103" s="41">
        <f>+Tabla1[[#This Row],[Ingreso Acumulado 2023]]/12</f>
        <v>6000</v>
      </c>
    </row>
    <row r="104" spans="2:22" ht="75" customHeight="1" x14ac:dyDescent="0.35">
      <c r="B104" s="22" t="s">
        <v>143</v>
      </c>
      <c r="C104" s="22" t="s">
        <v>115</v>
      </c>
      <c r="D104" s="22" t="s">
        <v>7</v>
      </c>
      <c r="E104" s="23" t="s">
        <v>8</v>
      </c>
      <c r="F104" s="14" t="s">
        <v>196</v>
      </c>
      <c r="G104" s="11">
        <v>10</v>
      </c>
      <c r="H104" s="38">
        <v>34000</v>
      </c>
      <c r="I104" s="38"/>
      <c r="J104" s="38"/>
      <c r="K104" s="38">
        <v>34000</v>
      </c>
      <c r="L104" s="38">
        <v>34000</v>
      </c>
      <c r="M104" s="38">
        <v>34000</v>
      </c>
      <c r="N104" s="38">
        <v>34000</v>
      </c>
      <c r="O104" s="38">
        <v>34000</v>
      </c>
      <c r="P104" s="38">
        <v>34000</v>
      </c>
      <c r="Q104" s="38">
        <v>34000</v>
      </c>
      <c r="R104" s="38">
        <v>34000</v>
      </c>
      <c r="S104" s="38">
        <v>34000</v>
      </c>
      <c r="T104" s="38">
        <v>34000</v>
      </c>
      <c r="U104" s="38">
        <f>SUM(Tabla1[[#This Row],[Enero]:[Diciembre]])</f>
        <v>340000</v>
      </c>
      <c r="V104" s="41">
        <f>+Tabla1[[#This Row],[Ingreso Acumulado 2023]]/12</f>
        <v>28333.333333333332</v>
      </c>
    </row>
    <row r="105" spans="2:22" ht="63" customHeight="1" x14ac:dyDescent="0.35">
      <c r="B105" s="22" t="s">
        <v>149</v>
      </c>
      <c r="C105" s="22" t="s">
        <v>96</v>
      </c>
      <c r="D105" s="22" t="s">
        <v>17</v>
      </c>
      <c r="E105" s="23" t="s">
        <v>8</v>
      </c>
      <c r="F105" s="18">
        <v>2022</v>
      </c>
      <c r="G105" s="11">
        <v>12</v>
      </c>
      <c r="H105" s="38">
        <v>34000</v>
      </c>
      <c r="I105" s="38">
        <v>34000</v>
      </c>
      <c r="J105" s="38">
        <v>34000</v>
      </c>
      <c r="K105" s="38">
        <v>34000</v>
      </c>
      <c r="L105" s="38">
        <v>34000</v>
      </c>
      <c r="M105" s="38">
        <v>34000</v>
      </c>
      <c r="N105" s="38">
        <v>34000</v>
      </c>
      <c r="O105" s="38">
        <v>34000</v>
      </c>
      <c r="P105" s="38">
        <v>34000</v>
      </c>
      <c r="Q105" s="38">
        <v>34000</v>
      </c>
      <c r="R105" s="38">
        <v>34000</v>
      </c>
      <c r="S105" s="38">
        <v>34000</v>
      </c>
      <c r="T105" s="38">
        <v>34000</v>
      </c>
      <c r="U105" s="38">
        <f>SUM(Tabla1[[#This Row],[Enero]:[Diciembre]])</f>
        <v>408000</v>
      </c>
      <c r="V105" s="41">
        <f>+Tabla1[[#This Row],[Ingreso Acumulado 2023]]/12</f>
        <v>34000</v>
      </c>
    </row>
    <row r="106" spans="2:22" ht="61.5" customHeight="1" x14ac:dyDescent="0.35">
      <c r="B106" s="22" t="s">
        <v>90</v>
      </c>
      <c r="C106" s="22" t="s">
        <v>91</v>
      </c>
      <c r="D106" s="22" t="s">
        <v>7</v>
      </c>
      <c r="E106" s="23" t="s">
        <v>8</v>
      </c>
      <c r="F106" s="18">
        <v>2021</v>
      </c>
      <c r="G106" s="11">
        <v>12</v>
      </c>
      <c r="H106" s="38">
        <v>23000</v>
      </c>
      <c r="I106" s="38">
        <v>23000</v>
      </c>
      <c r="J106" s="38">
        <v>23000</v>
      </c>
      <c r="K106" s="38">
        <v>23000</v>
      </c>
      <c r="L106" s="38">
        <v>23000</v>
      </c>
      <c r="M106" s="38">
        <v>23000</v>
      </c>
      <c r="N106" s="38">
        <v>23000</v>
      </c>
      <c r="O106" s="38">
        <v>23000</v>
      </c>
      <c r="P106" s="38">
        <v>23000</v>
      </c>
      <c r="Q106" s="38">
        <v>23000</v>
      </c>
      <c r="R106" s="38">
        <v>23000</v>
      </c>
      <c r="S106" s="38">
        <v>23000</v>
      </c>
      <c r="T106" s="38">
        <v>23000</v>
      </c>
      <c r="U106" s="38">
        <f>SUM(Tabla1[[#This Row],[Enero]:[Diciembre]])</f>
        <v>276000</v>
      </c>
      <c r="V106" s="41">
        <f>+Tabla1[[#This Row],[Ingreso Acumulado 2023]]/12</f>
        <v>23000</v>
      </c>
    </row>
    <row r="107" spans="2:22" ht="46.5" customHeight="1" x14ac:dyDescent="0.25">
      <c r="B107" s="27" t="s">
        <v>135</v>
      </c>
      <c r="C107" s="28"/>
      <c r="D107" s="28"/>
      <c r="E107" s="28"/>
      <c r="F107" s="13"/>
      <c r="G107" s="13"/>
      <c r="H107" s="42">
        <f>SUBTOTAL(109,Tabla1[Salario Actual])</f>
        <v>6366000</v>
      </c>
      <c r="I107" s="42">
        <f t="shared" ref="I107:R107" si="0">SUBTOTAL(109,I7:I106)</f>
        <v>5374000</v>
      </c>
      <c r="J107" s="42">
        <f t="shared" si="0"/>
        <v>5468000</v>
      </c>
      <c r="K107" s="42">
        <f t="shared" si="0"/>
        <v>5502000</v>
      </c>
      <c r="L107" s="42">
        <f t="shared" si="0"/>
        <v>5774000</v>
      </c>
      <c r="M107" s="42">
        <f t="shared" si="0"/>
        <v>6064000</v>
      </c>
      <c r="N107" s="42">
        <f t="shared" si="0"/>
        <v>6064000</v>
      </c>
      <c r="O107" s="42">
        <f t="shared" si="0"/>
        <v>6064000</v>
      </c>
      <c r="P107" s="42">
        <f t="shared" si="0"/>
        <v>6064000</v>
      </c>
      <c r="Q107" s="42">
        <f t="shared" si="0"/>
        <v>6227000</v>
      </c>
      <c r="R107" s="42">
        <f t="shared" si="0"/>
        <v>6366000</v>
      </c>
      <c r="S107" s="42">
        <f>SUBTOTAL(109,Tabla1[Noviembre])</f>
        <v>6366000</v>
      </c>
      <c r="T107" s="42">
        <f>SUBTOTAL(109,Tabla1[Diciembre])</f>
        <v>6366000</v>
      </c>
      <c r="U107" s="42">
        <f>SUBTOTAL(109,Tabla1[Ingreso Acumulado 2023])</f>
        <v>71699000</v>
      </c>
      <c r="V107" s="42">
        <f>SUBTOTAL(109,Tabla1[Regalía Pascual])</f>
        <v>5974916.6666666679</v>
      </c>
    </row>
    <row r="108" spans="2:22" ht="27.75" x14ac:dyDescent="0.4">
      <c r="B108" s="29"/>
      <c r="C108" s="30"/>
      <c r="D108" s="31"/>
      <c r="E108" s="31"/>
      <c r="F108" s="1"/>
      <c r="G108" s="1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33"/>
      <c r="V108" s="33"/>
    </row>
    <row r="109" spans="2:22" ht="27.75" x14ac:dyDescent="0.4">
      <c r="B109" s="29"/>
      <c r="C109" s="30"/>
      <c r="D109" s="31"/>
      <c r="E109" s="31"/>
      <c r="F109" s="1"/>
      <c r="G109" s="1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33"/>
      <c r="V109" s="33"/>
    </row>
    <row r="110" spans="2:22" ht="27.75" x14ac:dyDescent="0.4">
      <c r="B110" s="32"/>
      <c r="C110" s="33"/>
      <c r="D110" s="34"/>
      <c r="E110" s="34"/>
      <c r="F110" s="2"/>
      <c r="G110" s="2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33"/>
      <c r="V110" s="33"/>
    </row>
    <row r="111" spans="2:22" ht="27.75" x14ac:dyDescent="0.4">
      <c r="B111" s="35"/>
      <c r="C111" s="48"/>
      <c r="D111" s="49"/>
      <c r="E111" s="49"/>
      <c r="F111" s="3"/>
      <c r="G111" s="3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33"/>
      <c r="V111" s="33"/>
    </row>
    <row r="112" spans="2:22" ht="28.5" thickBot="1" x14ac:dyDescent="0.45">
      <c r="B112" s="33"/>
      <c r="C112" s="50"/>
      <c r="D112" s="50"/>
      <c r="E112" s="50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45"/>
    </row>
    <row r="113" spans="2:22" ht="42.75" customHeight="1" x14ac:dyDescent="0.4">
      <c r="B113" s="33"/>
      <c r="C113" s="47" t="s">
        <v>207</v>
      </c>
      <c r="D113" s="47"/>
      <c r="E113" s="47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2:22" ht="44.25" customHeight="1" x14ac:dyDescent="0.4">
      <c r="C114" s="51" t="s">
        <v>208</v>
      </c>
      <c r="D114" s="51"/>
      <c r="E114" s="51"/>
      <c r="I114" s="52"/>
      <c r="J114" s="52"/>
      <c r="K114" s="52"/>
      <c r="L114" s="52"/>
      <c r="M114" s="52"/>
      <c r="N114" s="52"/>
      <c r="O114" s="52"/>
    </row>
    <row r="115" spans="2:22" ht="27" x14ac:dyDescent="0.35">
      <c r="I115" s="53"/>
      <c r="J115" s="54"/>
      <c r="K115" s="54"/>
      <c r="L115" s="54"/>
      <c r="M115" s="54"/>
      <c r="N115" s="54"/>
      <c r="O115" s="53"/>
    </row>
    <row r="116" spans="2:22" ht="27.75" x14ac:dyDescent="0.4">
      <c r="I116" s="53"/>
      <c r="J116" s="55"/>
      <c r="K116" s="55"/>
      <c r="L116" s="55"/>
      <c r="M116" s="55"/>
      <c r="N116" s="55"/>
      <c r="O116" s="53"/>
    </row>
    <row r="117" spans="2:22" ht="26.25" x14ac:dyDescent="0.4">
      <c r="J117" s="17"/>
      <c r="K117" s="17"/>
      <c r="L117" s="17"/>
      <c r="M117" s="17"/>
      <c r="N117" s="17"/>
    </row>
  </sheetData>
  <mergeCells count="8">
    <mergeCell ref="J116:N116"/>
    <mergeCell ref="C2:V2"/>
    <mergeCell ref="C3:V3"/>
    <mergeCell ref="C4:V4"/>
    <mergeCell ref="I114:O114"/>
    <mergeCell ref="J115:N115"/>
    <mergeCell ref="C113:E113"/>
    <mergeCell ref="C114:E114"/>
  </mergeCells>
  <phoneticPr fontId="8" type="noConversion"/>
  <pageMargins left="0.25" right="0.25" top="0.75" bottom="0.75" header="0.3" footer="0.3"/>
  <pageSetup paperSize="9" scale="1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</vt:lpstr>
      <vt:lpstr>Activos!Área_de_impresión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2024-01-16T20:06:41Z</cp:lastPrinted>
  <dcterms:created xsi:type="dcterms:W3CDTF">2022-10-06T19:04:48Z</dcterms:created>
  <dcterms:modified xsi:type="dcterms:W3CDTF">2024-01-16T20:10:25Z</dcterms:modified>
</cp:coreProperties>
</file>