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25" documentId="8_{D9EBC002-16AE-4D66-AC47-1F258681DB46}" xr6:coauthVersionLast="47" xr6:coauthVersionMax="47" xr10:uidLastSave="{A9894E59-6184-4156-A1D2-576D4A1B7791}"/>
  <bookViews>
    <workbookView xWindow="-120" yWindow="-120" windowWidth="29040" windowHeight="15840" xr2:uid="{00000000-000D-0000-FFFF-FFFF00000000}"/>
  </bookViews>
  <sheets>
    <sheet name="TEMPORALES AGOSTO 2024" sheetId="1" r:id="rId1"/>
    <sheet name="Hoja1" sheetId="2" r:id="rId2"/>
  </sheets>
  <definedNames>
    <definedName name="_xlnm.Print_Area" localSheetId="0">'TEMPORALES AGOSTO 2024'!$A$1:$M$40</definedName>
    <definedName name="_xlnm.Print_Titles" localSheetId="0">'TEMPORALES AGOSTO 2024'!$1:$12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G35" i="1" l="1"/>
  <c r="F35" i="1"/>
  <c r="K35" i="1"/>
  <c r="J35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M33" i="1" s="1"/>
  <c r="L34" i="1"/>
  <c r="M34" i="1" s="1"/>
  <c r="H35" i="1"/>
  <c r="I35" i="1"/>
  <c r="L35" i="1" l="1"/>
  <c r="M30" i="1"/>
  <c r="M27" i="1" l="1"/>
  <c r="M32" i="1"/>
  <c r="M31" i="1"/>
  <c r="M24" i="1" l="1"/>
  <c r="M29" i="1" l="1"/>
  <c r="M22" i="1"/>
  <c r="M28" i="1"/>
  <c r="M26" i="1" l="1"/>
  <c r="M25" i="1" l="1"/>
  <c r="M15" i="1"/>
  <c r="M16" i="1"/>
  <c r="M17" i="1"/>
  <c r="M18" i="1"/>
  <c r="M19" i="1"/>
  <c r="M20" i="1"/>
  <c r="M21" i="1"/>
  <c r="M23" i="1"/>
  <c r="M13" i="1" l="1"/>
  <c r="M14" i="1"/>
  <c r="M3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<sst xmlns="http://schemas.openxmlformats.org/spreadsheetml/2006/main" count="158" uniqueCount="74">
  <si>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</si>
  <si>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</si>
  <si>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</si>
  <si>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</si>
  <si>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</si>
  <si>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</si>
  <si>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</si>
  <si>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</si>
  <si>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</si>
  <si>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</si>
  <si>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</si>
  <si>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</si>
  <si>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</si>
  <si>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</si>
  <si>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</si>
  <si>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</si>
  <si>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</si>
  <si>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</si>
  <si>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</si>
  <si>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</si>
  <si>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</si>
  <si>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</si>
  <si>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</si>
  <si>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</si>
  <si>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DEPARTAMENTO DE SUPERVISIÓN DE PROYECTOS</t>
  </si>
  <si>
    <t>DIVISIÓN DE CULTIVO</t>
  </si>
  <si>
    <t>DIVISIÓN DE TOPOGRAFÍA</t>
  </si>
  <si>
    <t>DIVISIÓN DE COMUNICACIONES</t>
  </si>
  <si>
    <t>DEPARTAMENTO DE PLANIFICACIÓN Y DESARROLLO</t>
  </si>
  <si>
    <t>ANALISTA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</si>
  <si>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</si>
  <si>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</si>
  <si>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</si>
  <si>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</si>
  <si>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</si>
  <si>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</si>
  <si>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</si>
  <si>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</si>
  <si>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ROSAURA GUERRERO GONZÁLEZ</t>
  </si>
  <si>
    <t>JUNIOR ALEXANDER COLLADO</t>
  </si>
  <si>
    <t>DIVISIÓN DE FORMULACIÓN, MONITOREO Y EVALUACIÓN DE PLANES, PROGRAMAS Y PROYECTOS</t>
  </si>
  <si>
    <t>DIVISIÓN DE RIEGO</t>
  </si>
  <si>
    <t>LUZ EMILIA HOLGUÍN TAVERAS</t>
  </si>
  <si>
    <t>WENDY MILAGROS SUAZO</t>
  </si>
  <si>
    <t>ÁNGELA MARIA DOMÍNGUEZ BAQUERO</t>
  </si>
  <si>
    <t>ANALISTA DE PRESUPUESTO</t>
  </si>
  <si>
    <t>INGRIS ELIZABETH LEYBA GONZÁLEZ</t>
  </si>
  <si>
    <t>ROCHEL DE OLEO DE LA CRUZ</t>
  </si>
  <si>
    <t>ANALISTA DE FISCALIZACIÓN DE OBRAS</t>
  </si>
  <si>
    <t>VICTOR MANUEL LOPEZ JIMENEZ</t>
  </si>
  <si>
    <t>KIARA WIROBY RAMIREZ MARTINEZ</t>
  </si>
  <si>
    <t>NELSON JAVIER MINAYA NUÑEZ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</si>
  <si>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</si>
  <si>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</si>
  <si>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</si>
  <si>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</si>
  <si>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</si>
  <si>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</si>
  <si>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</si>
  <si>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ALAN ALFONSECA DUNCAN </t>
  </si>
  <si>
    <t xml:space="preserve">ENCARGADO DE COMUNICACIONES </t>
  </si>
  <si>
    <t xml:space="preserve">DIVISIÓM DE COOPERACIÓN INTERNACIONAL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</si>
  <si>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</si>
  <si>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</si>
  <si>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</si>
  <si>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</si>
  <si>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</si>
  <si>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INGENIERO ESPECIALISTA </t>
  </si>
  <si>
    <t xml:space="preserve">FRANCISCO ROBERTO BEATO ORTIZ </t>
  </si>
  <si>
    <t xml:space="preserve">ANALISTA DE OPERACIONES </t>
  </si>
  <si>
    <t xml:space="preserve">RUBÉN DARÍO OGANDO NUÑEZ </t>
  </si>
  <si>
    <t>CAPITULO: 0210   SUBCAPITULO: 01  DAF: 01  UE: 0005  PROGRAMA: 15  SUBPROGRAMA: 01 / 02 / 03 / 04 PROYECTO: 00 ACTIVIDADES:0001 CUENTA: 2.1.1.2.08  FONDO: 0100</t>
  </si>
  <si>
    <t xml:space="preserve">CONTADOR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</si>
  <si>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AGOSTO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</si>
</sst>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2" applyFont="1"/>
    <xf numFmtId="43" fontId="8" fillId="0" borderId="0" xfId="1" applyFont="1" applyAlignment="1">
      <alignment wrapText="1"/>
    </xf>
    <xf numFmtId="0" fontId="10" fillId="0" borderId="0" xfId="2" applyFont="1" applyAlignment="1">
      <alignment vertical="center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43" fontId="11" fillId="3" borderId="7" xfId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3" fontId="7" fillId="0" borderId="3" xfId="1" applyFont="1" applyFill="1" applyBorder="1" applyAlignment="1">
      <alignment horizontal="center" wrapText="1"/>
    </xf>
    <xf numFmtId="4" fontId="7" fillId="0" borderId="3" xfId="1" applyNumberFormat="1" applyFont="1" applyFill="1" applyBorder="1" applyAlignment="1">
      <alignment wrapText="1"/>
    </xf>
    <xf numFmtId="43" fontId="7" fillId="0" borderId="3" xfId="1" applyFont="1" applyFill="1" applyBorder="1" applyAlignment="1">
      <alignment wrapText="1"/>
    </xf>
    <xf numFmtId="43" fontId="7" fillId="0" borderId="5" xfId="1" applyFont="1" applyFill="1" applyBorder="1" applyAlignment="1">
      <alignment wrapText="1"/>
    </xf>
    <xf numFmtId="0" fontId="12" fillId="0" borderId="4" xfId="2" applyFont="1" applyBorder="1" applyAlignment="1">
      <alignment vertical="center" wrapText="1"/>
    </xf>
    <xf numFmtId="0" fontId="12" fillId="0" borderId="3" xfId="2" applyFont="1" applyBorder="1" applyAlignment="1">
      <alignment vertical="center" wrapText="1"/>
    </xf>
    <xf numFmtId="0" fontId="11" fillId="2" borderId="3" xfId="2" applyFont="1" applyFill="1" applyBorder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4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1" fillId="0" borderId="1" xfId="2" applyFont="1" applyBorder="1" applyAlignment="1">
      <alignment horizontal="center" vertical="center" wrapText="1"/>
    </xf>
    <xf numFmtId="43" fontId="12" fillId="0" borderId="0" xfId="1" applyFont="1" applyAlignment="1">
      <alignment wrapText="1"/>
    </xf>
    <xf numFmtId="4" fontId="12" fillId="0" borderId="0" xfId="1" applyNumberFormat="1" applyFont="1" applyAlignment="1">
      <alignment wrapText="1"/>
    </xf>
    <xf numFmtId="43" fontId="11" fillId="2" borderId="3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vertical="center" wrapText="1"/>
    </xf>
    <xf numFmtId="4" fontId="12" fillId="0" borderId="0" xfId="1" applyNumberFormat="1" applyFont="1" applyAlignment="1">
      <alignment vertical="center" wrapText="1"/>
    </xf>
    <xf numFmtId="43" fontId="12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2" fillId="5" borderId="4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family val="2"/>
      </font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34" totalsRowShown="0" headerRowDxfId="17" dataDxfId="15" headerRowBorderDxfId="16" tableBorderDxfId="14" totalsRowBorderDxfId="13">
  <autoFilter ref="A12:M34" xr:uid="{66966F0D-29A4-47BE-8D18-FAC4ADCB5275}"/>
  <tableColumns count="13">
    <tableColumn id="1" xr3:uid="{687ACD7A-DA29-48A9-A390-476487F63BA3}" name="Nombre y Apellidos" dataDxfId="12" dataCellStyle="Normal 2"/>
    <tableColumn id="2" xr3:uid="{056AF773-0A63-415E-AFFC-6A7A2242A43C}" name="Género" dataDxfId="11"/>
    <tableColumn id="3" xr3:uid="{ED65B240-F807-4545-BDBC-DBA293ABE660}" name="Función" dataDxfId="10" dataCellStyle="Normal 2"/>
    <tableColumn id="4" xr3:uid="{5557B1BF-4D50-4D5C-B0D7-70A7453D071B}" name="Departamento - División" dataDxfId="9"/>
    <tableColumn id="5" xr3:uid="{A53218E8-E694-47D4-A64E-F3894B99720D}" name="Estatus" dataDxfId="8"/>
    <tableColumn id="6" xr3:uid="{2DD36700-1130-425C-8489-29B1E5D01009}" name="Sueldo Bruto" dataDxfId="7"/>
    <tableColumn id="7" xr3:uid="{F36668BD-8F01-443C-B2EC-E166297B11F4}" name="ISR" dataDxfId="6"/>
    <tableColumn id="8" xr3:uid="{D56B0896-264F-4778-8FB9-A2BB1F32E5E2}" name="AFP" dataDxfId="5"/>
    <tableColumn id="9" xr3:uid="{4D372E19-998D-4BFE-BC41-ADA3536B2CEA}" name="SFS" dataDxfId="4"/>
    <tableColumn id="10" xr3:uid="{9F3326F5-2618-45ED-8F37-B24E24E5B3E2}" name="Seguro de Vida (INAVI) " dataDxfId="3"/>
    <tableColumn id="11" xr3:uid="{BC60190C-F16E-436B-A7F7-6E04DC2BE68B}" name="Otros Descuentos" dataDxfId="2"/>
    <tableColumn id="12" xr3:uid="{A7A08D5F-DFAC-4CD8-B632-412AC04816CB}" name="Total _x000a_Descuentos" dataDxfId="1">
      <calculatedColumnFormula>SUM(G13:K13)</calculatedColumnFormula>
    </tableColumn>
    <tableColumn id="13" xr3:uid="{25620F70-5D47-4ACB-9187-FB71E3082494}" name="Sueldo Neto" dataDxfId="0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showGridLines="0" tabSelected="1" topLeftCell="A19" zoomScale="46" zoomScaleNormal="46" zoomScaleSheetLayoutView="50" workbookViewId="0">
      <selection activeCell="C25" sqref="C25"/>
    </sheetView>
  </sheetViews>
  <sheetFormatPr baseColWidth="10" defaultColWidth="11.42578125" defaultRowHeight="23.25" x14ac:dyDescent="0.35"/>
  <cols>
    <col min="1" max="1" width="61.5703125" style="7" customWidth="1"/>
    <col min="2" max="2" width="29.5703125" style="7" customWidth="1"/>
    <col min="3" max="3" width="63.85546875" style="7" customWidth="1"/>
    <col min="4" max="4" width="120.140625" style="7" bestFit="1" customWidth="1"/>
    <col min="5" max="5" width="45.5703125" style="7" bestFit="1" customWidth="1"/>
    <col min="6" max="6" width="28.7109375" style="7" customWidth="1"/>
    <col min="7" max="7" width="23.85546875" style="8" bestFit="1" customWidth="1"/>
    <col min="8" max="9" width="21.5703125" style="8" bestFit="1" customWidth="1"/>
    <col min="10" max="10" width="26.140625" style="8" customWidth="1"/>
    <col min="11" max="11" width="21.85546875" style="9" customWidth="1"/>
    <col min="12" max="12" width="25.7109375" style="8" customWidth="1"/>
    <col min="13" max="13" width="28.85546875" style="8" bestFit="1" customWidth="1"/>
    <col min="14" max="14" width="36.5703125" style="8" customWidth="1"/>
    <col min="15" max="16384" width="11.42578125" style="5"/>
  </cols>
  <sheetData>
    <row r="1" spans="1:14" s="4" customFormat="1" x14ac:dyDescent="0.25">
      <c r="A1" s="50" t="e" vm="1">
        <v>#VALUE!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14"/>
    </row>
    <row r="2" spans="1:14" s="4" customForma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14"/>
    </row>
    <row r="3" spans="1:14" s="4" customForma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14"/>
    </row>
    <row r="4" spans="1:14" s="4" customForma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"/>
    </row>
    <row r="5" spans="1:14" s="4" customForma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15"/>
    </row>
    <row r="6" spans="1:14" s="4" customForma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14"/>
    </row>
    <row r="7" spans="1:14" s="4" customFormat="1" ht="22.5" customHeigh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14"/>
    </row>
    <row r="8" spans="1:14" s="4" customFormat="1" ht="26.25" x14ac:dyDescent="0.25">
      <c r="A8" s="51" t="s">
        <v>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21"/>
    </row>
    <row r="9" spans="1:14" s="4" customFormat="1" ht="26.25" x14ac:dyDescent="0.25">
      <c r="A9" s="51" t="s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21"/>
    </row>
    <row r="10" spans="1:14" s="4" customFormat="1" ht="18.75" customHeight="1" x14ac:dyDescent="0.25">
      <c r="A10" s="52" t="s">
        <v>73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15"/>
    </row>
    <row r="11" spans="1:14" s="4" customFormat="1" ht="33" customHeight="1" x14ac:dyDescent="0.25">
      <c r="A11" s="53" t="s">
        <v>71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6"/>
    </row>
    <row r="12" spans="1:14" s="2" customFormat="1" ht="78.75" customHeight="1" x14ac:dyDescent="0.25">
      <c r="A12" s="22" t="s">
        <v>2</v>
      </c>
      <c r="B12" s="23" t="s">
        <v>3</v>
      </c>
      <c r="C12" s="23" t="s">
        <v>4</v>
      </c>
      <c r="D12" s="23" t="s">
        <v>5</v>
      </c>
      <c r="E12" s="23" t="s">
        <v>6</v>
      </c>
      <c r="F12" s="24" t="s">
        <v>7</v>
      </c>
      <c r="G12" s="25" t="s">
        <v>10</v>
      </c>
      <c r="H12" s="24" t="s">
        <v>8</v>
      </c>
      <c r="I12" s="24" t="s">
        <v>9</v>
      </c>
      <c r="J12" s="24" t="s">
        <v>66</v>
      </c>
      <c r="K12" s="24" t="s">
        <v>11</v>
      </c>
      <c r="L12" s="24" t="s">
        <v>12</v>
      </c>
      <c r="M12" s="26" t="s">
        <v>13</v>
      </c>
      <c r="N12" s="17"/>
    </row>
    <row r="13" spans="1:14" s="3" customFormat="1" ht="51" x14ac:dyDescent="0.35">
      <c r="A13" s="54" t="s">
        <v>14</v>
      </c>
      <c r="B13" s="27" t="s">
        <v>15</v>
      </c>
      <c r="C13" s="28" t="s">
        <v>16</v>
      </c>
      <c r="D13" s="28" t="s">
        <v>17</v>
      </c>
      <c r="E13" s="28" t="s">
        <v>18</v>
      </c>
      <c r="F13" s="29">
        <v>150000</v>
      </c>
      <c r="G13" s="30">
        <v>23437.75</v>
      </c>
      <c r="H13" s="29">
        <v>4305</v>
      </c>
      <c r="I13" s="29">
        <v>4560</v>
      </c>
      <c r="J13" s="30">
        <v>25</v>
      </c>
      <c r="K13" s="29">
        <v>2315.46</v>
      </c>
      <c r="L13" s="31">
        <f t="shared" ref="L13:L34" si="0">SUM(G13:K13)</f>
        <v>34643.21</v>
      </c>
      <c r="M13" s="32">
        <f t="shared" ref="M13:M23" si="1">+F13-L13</f>
        <v>115356.79000000001</v>
      </c>
      <c r="N13" s="16"/>
    </row>
    <row r="14" spans="1:14" s="3" customFormat="1" ht="51" x14ac:dyDescent="0.35">
      <c r="A14" s="54" t="s">
        <v>19</v>
      </c>
      <c r="B14" s="27" t="s">
        <v>20</v>
      </c>
      <c r="C14" s="28" t="s">
        <v>16</v>
      </c>
      <c r="D14" s="28" t="s">
        <v>21</v>
      </c>
      <c r="E14" s="28" t="s">
        <v>18</v>
      </c>
      <c r="F14" s="29">
        <v>105000</v>
      </c>
      <c r="G14" s="30">
        <v>12852.63</v>
      </c>
      <c r="H14" s="29">
        <v>3013.5</v>
      </c>
      <c r="I14" s="29">
        <v>3192</v>
      </c>
      <c r="J14" s="30">
        <v>25</v>
      </c>
      <c r="K14" s="29">
        <v>1715.46</v>
      </c>
      <c r="L14" s="31">
        <f t="shared" si="0"/>
        <v>20798.589999999997</v>
      </c>
      <c r="M14" s="32">
        <f t="shared" si="1"/>
        <v>84201.41</v>
      </c>
      <c r="N14" s="16"/>
    </row>
    <row r="15" spans="1:14" s="3" customFormat="1" ht="51" x14ac:dyDescent="0.35">
      <c r="A15" s="54" t="s">
        <v>22</v>
      </c>
      <c r="B15" s="27" t="s">
        <v>15</v>
      </c>
      <c r="C15" s="28" t="s">
        <v>16</v>
      </c>
      <c r="D15" s="28" t="s">
        <v>23</v>
      </c>
      <c r="E15" s="28" t="s">
        <v>18</v>
      </c>
      <c r="F15" s="29">
        <v>105000</v>
      </c>
      <c r="G15" s="30">
        <v>13281.49</v>
      </c>
      <c r="H15" s="29">
        <v>3013.5</v>
      </c>
      <c r="I15" s="29">
        <v>3192</v>
      </c>
      <c r="J15" s="30">
        <v>25</v>
      </c>
      <c r="K15" s="30">
        <v>300</v>
      </c>
      <c r="L15" s="31">
        <f t="shared" si="0"/>
        <v>19811.989999999998</v>
      </c>
      <c r="M15" s="32">
        <f t="shared" si="1"/>
        <v>85188.010000000009</v>
      </c>
      <c r="N15" s="16"/>
    </row>
    <row r="16" spans="1:14" s="3" customFormat="1" ht="51" x14ac:dyDescent="0.35">
      <c r="A16" s="54" t="s">
        <v>30</v>
      </c>
      <c r="B16" s="27" t="s">
        <v>15</v>
      </c>
      <c r="C16" s="28" t="s">
        <v>72</v>
      </c>
      <c r="D16" s="28" t="s">
        <v>31</v>
      </c>
      <c r="E16" s="28" t="s">
        <v>18</v>
      </c>
      <c r="F16" s="29">
        <v>65000</v>
      </c>
      <c r="G16" s="30">
        <v>4427.58</v>
      </c>
      <c r="H16" s="29">
        <v>1865.5</v>
      </c>
      <c r="I16" s="29">
        <v>1976</v>
      </c>
      <c r="J16" s="30">
        <v>25</v>
      </c>
      <c r="K16" s="30">
        <v>300</v>
      </c>
      <c r="L16" s="31">
        <f t="shared" si="0"/>
        <v>8594.08</v>
      </c>
      <c r="M16" s="32">
        <f t="shared" si="1"/>
        <v>56405.919999999998</v>
      </c>
      <c r="N16" s="16"/>
    </row>
    <row r="17" spans="1:14" s="3" customFormat="1" ht="51" x14ac:dyDescent="0.35">
      <c r="A17" s="54" t="s">
        <v>32</v>
      </c>
      <c r="B17" s="27" t="s">
        <v>20</v>
      </c>
      <c r="C17" s="28" t="s">
        <v>33</v>
      </c>
      <c r="D17" s="28" t="s">
        <v>25</v>
      </c>
      <c r="E17" s="28" t="s">
        <v>18</v>
      </c>
      <c r="F17" s="29">
        <v>65000</v>
      </c>
      <c r="G17" s="30">
        <v>4427.58</v>
      </c>
      <c r="H17" s="29">
        <v>1865.5</v>
      </c>
      <c r="I17" s="29">
        <v>1976</v>
      </c>
      <c r="J17" s="30">
        <v>25</v>
      </c>
      <c r="K17" s="30">
        <v>300</v>
      </c>
      <c r="L17" s="31">
        <f t="shared" si="0"/>
        <v>8594.08</v>
      </c>
      <c r="M17" s="32">
        <f t="shared" si="1"/>
        <v>56405.919999999998</v>
      </c>
      <c r="N17" s="16"/>
    </row>
    <row r="18" spans="1:14" s="3" customFormat="1" ht="51" x14ac:dyDescent="0.35">
      <c r="A18" s="54" t="s">
        <v>34</v>
      </c>
      <c r="B18" s="27" t="s">
        <v>20</v>
      </c>
      <c r="C18" s="28" t="s">
        <v>29</v>
      </c>
      <c r="D18" s="28" t="s">
        <v>31</v>
      </c>
      <c r="E18" s="28" t="s">
        <v>18</v>
      </c>
      <c r="F18" s="29">
        <v>65000</v>
      </c>
      <c r="G18" s="30">
        <v>4084.48</v>
      </c>
      <c r="H18" s="29">
        <v>1865.5</v>
      </c>
      <c r="I18" s="29">
        <v>1976</v>
      </c>
      <c r="J18" s="30">
        <v>25</v>
      </c>
      <c r="K18" s="29">
        <v>2015.46</v>
      </c>
      <c r="L18" s="31">
        <f t="shared" si="0"/>
        <v>9966.4399999999987</v>
      </c>
      <c r="M18" s="32">
        <f t="shared" si="1"/>
        <v>55033.56</v>
      </c>
      <c r="N18" s="16"/>
    </row>
    <row r="19" spans="1:14" s="3" customFormat="1" ht="51" x14ac:dyDescent="0.35">
      <c r="A19" s="54" t="s">
        <v>35</v>
      </c>
      <c r="B19" s="27" t="s">
        <v>20</v>
      </c>
      <c r="C19" s="28" t="s">
        <v>36</v>
      </c>
      <c r="D19" s="28" t="s">
        <v>17</v>
      </c>
      <c r="E19" s="28" t="s">
        <v>18</v>
      </c>
      <c r="F19" s="29">
        <v>80000</v>
      </c>
      <c r="G19" s="30">
        <v>7400.87</v>
      </c>
      <c r="H19" s="29">
        <v>2296</v>
      </c>
      <c r="I19" s="29">
        <v>2432</v>
      </c>
      <c r="J19" s="30">
        <v>25</v>
      </c>
      <c r="K19" s="30">
        <v>300</v>
      </c>
      <c r="L19" s="31">
        <f t="shared" si="0"/>
        <v>12453.869999999999</v>
      </c>
      <c r="M19" s="32">
        <f t="shared" si="1"/>
        <v>67546.13</v>
      </c>
      <c r="N19" s="16"/>
    </row>
    <row r="20" spans="1:14" s="3" customFormat="1" ht="51" x14ac:dyDescent="0.35">
      <c r="A20" s="54" t="s">
        <v>37</v>
      </c>
      <c r="B20" s="27" t="s">
        <v>20</v>
      </c>
      <c r="C20" s="28" t="s">
        <v>29</v>
      </c>
      <c r="D20" s="28" t="s">
        <v>23</v>
      </c>
      <c r="E20" s="28" t="s">
        <v>18</v>
      </c>
      <c r="F20" s="29">
        <v>65000</v>
      </c>
      <c r="G20" s="30">
        <v>4084.48</v>
      </c>
      <c r="H20" s="29">
        <v>1865.5</v>
      </c>
      <c r="I20" s="29">
        <v>1976</v>
      </c>
      <c r="J20" s="30">
        <v>25</v>
      </c>
      <c r="K20" s="29">
        <v>2015.46</v>
      </c>
      <c r="L20" s="31">
        <f t="shared" si="0"/>
        <v>9966.4399999999987</v>
      </c>
      <c r="M20" s="32">
        <f t="shared" si="1"/>
        <v>55033.56</v>
      </c>
      <c r="N20" s="16"/>
    </row>
    <row r="21" spans="1:14" s="3" customFormat="1" ht="51" x14ac:dyDescent="0.35">
      <c r="A21" s="54" t="s">
        <v>38</v>
      </c>
      <c r="B21" s="27" t="s">
        <v>20</v>
      </c>
      <c r="C21" s="28" t="s">
        <v>16</v>
      </c>
      <c r="D21" s="28" t="s">
        <v>56</v>
      </c>
      <c r="E21" s="28" t="s">
        <v>18</v>
      </c>
      <c r="F21" s="29">
        <v>150000</v>
      </c>
      <c r="G21" s="30">
        <v>22580.02</v>
      </c>
      <c r="H21" s="29">
        <v>4305</v>
      </c>
      <c r="I21" s="29">
        <v>4560</v>
      </c>
      <c r="J21" s="30">
        <v>25</v>
      </c>
      <c r="K21" s="30">
        <v>5446.38</v>
      </c>
      <c r="L21" s="31">
        <f t="shared" si="0"/>
        <v>36916.400000000001</v>
      </c>
      <c r="M21" s="32">
        <f t="shared" si="1"/>
        <v>113083.6</v>
      </c>
      <c r="N21" s="16"/>
    </row>
    <row r="22" spans="1:14" s="3" customFormat="1" ht="51" x14ac:dyDescent="0.35">
      <c r="A22" s="54" t="s">
        <v>39</v>
      </c>
      <c r="B22" s="27" t="s">
        <v>15</v>
      </c>
      <c r="C22" s="28" t="s">
        <v>16</v>
      </c>
      <c r="D22" s="28" t="s">
        <v>40</v>
      </c>
      <c r="E22" s="28" t="s">
        <v>18</v>
      </c>
      <c r="F22" s="29">
        <v>105000</v>
      </c>
      <c r="G22" s="30">
        <v>13281.49</v>
      </c>
      <c r="H22" s="29">
        <v>3013.5</v>
      </c>
      <c r="I22" s="29">
        <v>3192</v>
      </c>
      <c r="J22" s="30">
        <v>25</v>
      </c>
      <c r="K22" s="30">
        <v>0</v>
      </c>
      <c r="L22" s="31">
        <f t="shared" si="0"/>
        <v>19511.989999999998</v>
      </c>
      <c r="M22" s="32">
        <f t="shared" si="1"/>
        <v>85488.010000000009</v>
      </c>
      <c r="N22" s="16"/>
    </row>
    <row r="23" spans="1:14" s="3" customFormat="1" ht="51" x14ac:dyDescent="0.35">
      <c r="A23" s="54" t="s">
        <v>42</v>
      </c>
      <c r="B23" s="27" t="s">
        <v>20</v>
      </c>
      <c r="C23" s="28" t="s">
        <v>29</v>
      </c>
      <c r="D23" s="28" t="s">
        <v>56</v>
      </c>
      <c r="E23" s="28" t="s">
        <v>18</v>
      </c>
      <c r="F23" s="29">
        <v>65000</v>
      </c>
      <c r="G23" s="30">
        <v>4427.58</v>
      </c>
      <c r="H23" s="29">
        <v>1865.5</v>
      </c>
      <c r="I23" s="29">
        <v>1976</v>
      </c>
      <c r="J23" s="30">
        <v>25</v>
      </c>
      <c r="K23" s="30">
        <v>300</v>
      </c>
      <c r="L23" s="31">
        <f t="shared" si="0"/>
        <v>8594.08</v>
      </c>
      <c r="M23" s="32">
        <f t="shared" si="1"/>
        <v>56405.919999999998</v>
      </c>
      <c r="N23" s="16"/>
    </row>
    <row r="24" spans="1:14" s="3" customFormat="1" ht="51" x14ac:dyDescent="0.35">
      <c r="A24" s="54" t="s">
        <v>43</v>
      </c>
      <c r="B24" s="27" t="s">
        <v>20</v>
      </c>
      <c r="C24" s="28" t="s">
        <v>29</v>
      </c>
      <c r="D24" s="28" t="s">
        <v>23</v>
      </c>
      <c r="E24" s="28" t="s">
        <v>18</v>
      </c>
      <c r="F24" s="29">
        <v>65000</v>
      </c>
      <c r="G24" s="30">
        <v>4427.58</v>
      </c>
      <c r="H24" s="29">
        <v>1865.5</v>
      </c>
      <c r="I24" s="29">
        <v>1976</v>
      </c>
      <c r="J24" s="30">
        <v>25</v>
      </c>
      <c r="K24" s="30">
        <v>300</v>
      </c>
      <c r="L24" s="31">
        <f t="shared" si="0"/>
        <v>8594.08</v>
      </c>
      <c r="M24" s="32">
        <f t="shared" ref="M24:M29" si="2">+F24-L24</f>
        <v>56405.919999999998</v>
      </c>
      <c r="N24" s="16"/>
    </row>
    <row r="25" spans="1:14" s="3" customFormat="1" ht="51" x14ac:dyDescent="0.35">
      <c r="A25" s="54" t="s">
        <v>44</v>
      </c>
      <c r="B25" s="27" t="s">
        <v>20</v>
      </c>
      <c r="C25" s="28" t="s">
        <v>45</v>
      </c>
      <c r="D25" s="28" t="s">
        <v>41</v>
      </c>
      <c r="E25" s="28" t="s">
        <v>18</v>
      </c>
      <c r="F25" s="29">
        <v>65000</v>
      </c>
      <c r="G25" s="30">
        <v>4427.58</v>
      </c>
      <c r="H25" s="29">
        <v>1865.5</v>
      </c>
      <c r="I25" s="29">
        <v>1976</v>
      </c>
      <c r="J25" s="30">
        <v>25</v>
      </c>
      <c r="K25" s="30">
        <v>300</v>
      </c>
      <c r="L25" s="31">
        <f t="shared" si="0"/>
        <v>8594.08</v>
      </c>
      <c r="M25" s="32">
        <f t="shared" si="2"/>
        <v>56405.919999999998</v>
      </c>
      <c r="N25" s="16"/>
    </row>
    <row r="26" spans="1:14" s="3" customFormat="1" ht="51" x14ac:dyDescent="0.35">
      <c r="A26" s="54" t="s">
        <v>46</v>
      </c>
      <c r="B26" s="27" t="s">
        <v>20</v>
      </c>
      <c r="C26" s="28" t="s">
        <v>29</v>
      </c>
      <c r="D26" s="28" t="s">
        <v>27</v>
      </c>
      <c r="E26" s="28" t="s">
        <v>18</v>
      </c>
      <c r="F26" s="29">
        <v>65000</v>
      </c>
      <c r="G26" s="30">
        <v>4427.58</v>
      </c>
      <c r="H26" s="29">
        <v>1865.5</v>
      </c>
      <c r="I26" s="29">
        <v>1976</v>
      </c>
      <c r="J26" s="30">
        <v>25</v>
      </c>
      <c r="K26" s="30">
        <v>300</v>
      </c>
      <c r="L26" s="31">
        <f t="shared" si="0"/>
        <v>8594.08</v>
      </c>
      <c r="M26" s="32">
        <f t="shared" si="2"/>
        <v>56405.919999999998</v>
      </c>
      <c r="N26" s="16"/>
    </row>
    <row r="27" spans="1:14" s="3" customFormat="1" ht="51" x14ac:dyDescent="0.35">
      <c r="A27" s="54" t="s">
        <v>47</v>
      </c>
      <c r="B27" s="27" t="s">
        <v>20</v>
      </c>
      <c r="C27" s="28" t="s">
        <v>48</v>
      </c>
      <c r="D27" s="28" t="s">
        <v>24</v>
      </c>
      <c r="E27" s="28" t="s">
        <v>18</v>
      </c>
      <c r="F27" s="29">
        <v>65000</v>
      </c>
      <c r="G27" s="30">
        <v>4084.48</v>
      </c>
      <c r="H27" s="29">
        <v>1865.5</v>
      </c>
      <c r="I27" s="29">
        <v>1976</v>
      </c>
      <c r="J27" s="30">
        <v>25</v>
      </c>
      <c r="K27" s="29">
        <v>2015.46</v>
      </c>
      <c r="L27" s="31">
        <f t="shared" si="0"/>
        <v>9966.4399999999987</v>
      </c>
      <c r="M27" s="32">
        <f t="shared" si="2"/>
        <v>55033.56</v>
      </c>
      <c r="N27" s="16"/>
    </row>
    <row r="28" spans="1:14" s="3" customFormat="1" ht="51" x14ac:dyDescent="0.35">
      <c r="A28" s="54" t="s">
        <v>49</v>
      </c>
      <c r="B28" s="27" t="s">
        <v>15</v>
      </c>
      <c r="C28" s="28" t="s">
        <v>65</v>
      </c>
      <c r="D28" s="28" t="s">
        <v>57</v>
      </c>
      <c r="E28" s="28" t="s">
        <v>18</v>
      </c>
      <c r="F28" s="29">
        <v>105000</v>
      </c>
      <c r="G28" s="30">
        <v>13281.49</v>
      </c>
      <c r="H28" s="29">
        <v>3013.5</v>
      </c>
      <c r="I28" s="29">
        <v>3192</v>
      </c>
      <c r="J28" s="30">
        <v>25</v>
      </c>
      <c r="K28" s="30">
        <v>300</v>
      </c>
      <c r="L28" s="31">
        <f t="shared" si="0"/>
        <v>19811.989999999998</v>
      </c>
      <c r="M28" s="32">
        <f t="shared" si="2"/>
        <v>85188.010000000009</v>
      </c>
      <c r="N28" s="16"/>
    </row>
    <row r="29" spans="1:14" s="3" customFormat="1" ht="51" x14ac:dyDescent="0.35">
      <c r="A29" s="54" t="s">
        <v>50</v>
      </c>
      <c r="B29" s="27" t="s">
        <v>20</v>
      </c>
      <c r="C29" s="28" t="s">
        <v>48</v>
      </c>
      <c r="D29" s="28" t="s">
        <v>24</v>
      </c>
      <c r="E29" s="28" t="s">
        <v>18</v>
      </c>
      <c r="F29" s="29">
        <v>65000</v>
      </c>
      <c r="G29" s="30">
        <v>4427.58</v>
      </c>
      <c r="H29" s="29">
        <v>1865.5</v>
      </c>
      <c r="I29" s="29">
        <v>1976</v>
      </c>
      <c r="J29" s="30">
        <v>25</v>
      </c>
      <c r="K29" s="30">
        <v>0</v>
      </c>
      <c r="L29" s="31">
        <f t="shared" si="0"/>
        <v>8294.08</v>
      </c>
      <c r="M29" s="32">
        <f t="shared" si="2"/>
        <v>56705.919999999998</v>
      </c>
      <c r="N29" s="16"/>
    </row>
    <row r="30" spans="1:14" s="3" customFormat="1" ht="51" x14ac:dyDescent="0.35">
      <c r="A30" s="54" t="s">
        <v>51</v>
      </c>
      <c r="B30" s="27" t="s">
        <v>15</v>
      </c>
      <c r="C30" s="28" t="s">
        <v>67</v>
      </c>
      <c r="D30" s="28" t="s">
        <v>24</v>
      </c>
      <c r="E30" s="28" t="s">
        <v>18</v>
      </c>
      <c r="F30" s="29">
        <v>105000</v>
      </c>
      <c r="G30" s="30">
        <v>13281.49</v>
      </c>
      <c r="H30" s="29">
        <v>3013.5</v>
      </c>
      <c r="I30" s="29">
        <v>3192</v>
      </c>
      <c r="J30" s="30">
        <v>25</v>
      </c>
      <c r="K30" s="30">
        <v>300</v>
      </c>
      <c r="L30" s="31">
        <f t="shared" si="0"/>
        <v>19811.989999999998</v>
      </c>
      <c r="M30" s="32">
        <f>+F30-L30</f>
        <v>85188.010000000009</v>
      </c>
      <c r="N30" s="16"/>
    </row>
    <row r="31" spans="1:14" s="3" customFormat="1" ht="51" x14ac:dyDescent="0.35">
      <c r="A31" s="54" t="s">
        <v>59</v>
      </c>
      <c r="B31" s="27" t="s">
        <v>15</v>
      </c>
      <c r="C31" s="28" t="s">
        <v>60</v>
      </c>
      <c r="D31" s="28" t="s">
        <v>27</v>
      </c>
      <c r="E31" s="28" t="s">
        <v>18</v>
      </c>
      <c r="F31" s="29">
        <v>105000</v>
      </c>
      <c r="G31" s="30">
        <v>13281.49</v>
      </c>
      <c r="H31" s="29">
        <v>3013.5</v>
      </c>
      <c r="I31" s="29">
        <v>3192</v>
      </c>
      <c r="J31" s="30">
        <v>25</v>
      </c>
      <c r="K31" s="30">
        <v>0</v>
      </c>
      <c r="L31" s="31">
        <f t="shared" si="0"/>
        <v>19511.989999999998</v>
      </c>
      <c r="M31" s="32">
        <f t="shared" ref="M31" si="3">+F31-L31</f>
        <v>85488.010000000009</v>
      </c>
      <c r="N31" s="16"/>
    </row>
    <row r="32" spans="1:14" s="3" customFormat="1" ht="51" x14ac:dyDescent="0.35">
      <c r="A32" s="54" t="s">
        <v>62</v>
      </c>
      <c r="B32" s="27" t="s">
        <v>20</v>
      </c>
      <c r="C32" s="28" t="s">
        <v>63</v>
      </c>
      <c r="D32" s="28" t="s">
        <v>64</v>
      </c>
      <c r="E32" s="28" t="s">
        <v>18</v>
      </c>
      <c r="F32" s="29">
        <v>65000</v>
      </c>
      <c r="G32" s="30">
        <v>4427.58</v>
      </c>
      <c r="H32" s="29">
        <v>1865.5</v>
      </c>
      <c r="I32" s="29">
        <v>1976</v>
      </c>
      <c r="J32" s="30">
        <v>25</v>
      </c>
      <c r="K32" s="30">
        <v>0</v>
      </c>
      <c r="L32" s="31">
        <f t="shared" si="0"/>
        <v>8294.08</v>
      </c>
      <c r="M32" s="32">
        <f t="shared" ref="M32" si="4">+F32-L32</f>
        <v>56705.919999999998</v>
      </c>
      <c r="N32" s="16"/>
    </row>
    <row r="33" spans="1:14" s="3" customFormat="1" ht="51" x14ac:dyDescent="0.35">
      <c r="A33" s="54" t="s">
        <v>68</v>
      </c>
      <c r="B33" s="27" t="s">
        <v>15</v>
      </c>
      <c r="C33" s="28" t="s">
        <v>69</v>
      </c>
      <c r="D33" s="28" t="s">
        <v>64</v>
      </c>
      <c r="E33" s="28" t="s">
        <v>18</v>
      </c>
      <c r="F33" s="29">
        <v>65000</v>
      </c>
      <c r="G33" s="30">
        <v>4427.58</v>
      </c>
      <c r="H33" s="29">
        <v>1865.5</v>
      </c>
      <c r="I33" s="29">
        <v>1976</v>
      </c>
      <c r="J33" s="30">
        <v>25</v>
      </c>
      <c r="K33" s="30">
        <v>0</v>
      </c>
      <c r="L33" s="31">
        <f t="shared" si="0"/>
        <v>8294.08</v>
      </c>
      <c r="M33" s="32">
        <f>+F33-L33</f>
        <v>56705.919999999998</v>
      </c>
      <c r="N33" s="16"/>
    </row>
    <row r="34" spans="1:14" s="3" customFormat="1" ht="63" customHeight="1" x14ac:dyDescent="0.35">
      <c r="A34" s="33" t="s">
        <v>70</v>
      </c>
      <c r="B34" s="27" t="s">
        <v>15</v>
      </c>
      <c r="C34" s="34" t="s">
        <v>65</v>
      </c>
      <c r="D34" s="28" t="s">
        <v>25</v>
      </c>
      <c r="E34" s="28" t="s">
        <v>18</v>
      </c>
      <c r="F34" s="29">
        <v>105000</v>
      </c>
      <c r="G34" s="30">
        <v>13281.49</v>
      </c>
      <c r="H34" s="29">
        <v>3013.5</v>
      </c>
      <c r="I34" s="29">
        <v>3192</v>
      </c>
      <c r="J34" s="30">
        <v>25</v>
      </c>
      <c r="K34" s="30">
        <v>300</v>
      </c>
      <c r="L34" s="31">
        <f t="shared" si="0"/>
        <v>19811.989999999998</v>
      </c>
      <c r="M34" s="32">
        <f>+F34-L34</f>
        <v>85188.010000000009</v>
      </c>
      <c r="N34" s="16"/>
    </row>
    <row r="35" spans="1:14" s="3" customFormat="1" ht="44.25" customHeight="1" x14ac:dyDescent="0.25">
      <c r="A35" s="35" t="s">
        <v>52</v>
      </c>
      <c r="B35" s="35">
        <f>COUNTA(B13:B34)</f>
        <v>22</v>
      </c>
      <c r="C35" s="35"/>
      <c r="D35" s="35"/>
      <c r="E35" s="35"/>
      <c r="F35" s="45">
        <f>SUM(F13:F34)</f>
        <v>1895000</v>
      </c>
      <c r="G35" s="45">
        <f>SUBTOTAL(109,Table1[ISR])</f>
        <v>198061.86999999994</v>
      </c>
      <c r="H35" s="45">
        <f>SUM(H13:H34)</f>
        <v>54386.5</v>
      </c>
      <c r="I35" s="45">
        <f>SUM(I13:I34)</f>
        <v>57608</v>
      </c>
      <c r="J35" s="45">
        <f>SUM(J13:J34)</f>
        <v>550</v>
      </c>
      <c r="K35" s="45">
        <f>SUM(K13:K34)</f>
        <v>18823.68</v>
      </c>
      <c r="L35" s="45">
        <f>SUBTOTAL(109,Table1[Total 
Descuentos])</f>
        <v>329430.04999999993</v>
      </c>
      <c r="M35" s="45">
        <f>SUBTOTAL(109,Table1[Sueldo Neto])</f>
        <v>1565569.95</v>
      </c>
      <c r="N35" s="16"/>
    </row>
    <row r="36" spans="1:14" s="3" customFormat="1" ht="41.25" customHeight="1" x14ac:dyDescent="0.25">
      <c r="A36" s="36"/>
      <c r="B36" s="36"/>
      <c r="C36" s="37"/>
      <c r="D36" s="36"/>
      <c r="E36" s="36"/>
      <c r="F36" s="38"/>
      <c r="G36" s="38"/>
      <c r="H36" s="38"/>
      <c r="I36" s="38"/>
      <c r="J36" s="38"/>
      <c r="K36" s="38"/>
      <c r="L36" s="38"/>
      <c r="M36" s="38"/>
      <c r="N36" s="16"/>
    </row>
    <row r="37" spans="1:14" s="3" customFormat="1" ht="29.25" customHeight="1" x14ac:dyDescent="0.25">
      <c r="A37" s="36"/>
      <c r="B37" s="36"/>
      <c r="C37" s="37"/>
      <c r="D37" s="36"/>
      <c r="E37" s="36"/>
      <c r="F37" s="38"/>
      <c r="G37" s="38"/>
      <c r="H37" s="39"/>
      <c r="I37" s="46"/>
      <c r="J37" s="46"/>
      <c r="K37" s="47"/>
      <c r="L37" s="48"/>
      <c r="M37" s="39"/>
      <c r="N37" s="18"/>
    </row>
    <row r="38" spans="1:14" s="2" customFormat="1" ht="22.5" customHeight="1" thickBot="1" x14ac:dyDescent="0.4">
      <c r="A38" s="38"/>
      <c r="B38" s="49"/>
      <c r="C38" s="49"/>
      <c r="D38" s="40"/>
      <c r="E38" s="36"/>
      <c r="F38" s="41"/>
      <c r="G38" s="49"/>
      <c r="H38" s="49"/>
      <c r="I38" s="49"/>
      <c r="J38" s="49"/>
      <c r="K38" s="49"/>
      <c r="L38" s="49"/>
      <c r="M38" s="49"/>
      <c r="N38" s="17"/>
    </row>
    <row r="39" spans="1:14" s="2" customFormat="1" ht="23.25" customHeight="1" x14ac:dyDescent="0.35">
      <c r="A39" s="41"/>
      <c r="B39" s="49"/>
      <c r="C39" s="49"/>
      <c r="D39" s="42" t="s">
        <v>53</v>
      </c>
      <c r="E39" s="36"/>
      <c r="F39" s="41"/>
      <c r="G39" s="10"/>
      <c r="H39" s="43"/>
      <c r="I39" s="43"/>
      <c r="J39" s="43"/>
      <c r="K39" s="44"/>
      <c r="L39" s="43"/>
      <c r="M39" s="43"/>
      <c r="N39" s="20"/>
    </row>
    <row r="40" spans="1:14" s="2" customFormat="1" ht="23.25" customHeight="1" x14ac:dyDescent="0.35">
      <c r="A40" s="41"/>
      <c r="B40" s="49"/>
      <c r="C40" s="49"/>
      <c r="D40" s="36" t="s">
        <v>54</v>
      </c>
      <c r="E40" s="38"/>
      <c r="F40" s="41"/>
      <c r="G40" s="49"/>
      <c r="H40" s="49"/>
      <c r="I40" s="49"/>
      <c r="J40" s="49"/>
      <c r="K40" s="49"/>
      <c r="L40" s="49"/>
      <c r="M40" s="49"/>
      <c r="N40" s="17"/>
    </row>
    <row r="41" spans="1:14" s="6" customFormat="1" ht="23.25" customHeight="1" x14ac:dyDescent="0.4">
      <c r="A41" s="11"/>
      <c r="B41" s="11"/>
      <c r="C41" s="11"/>
      <c r="D41" s="11"/>
      <c r="E41" s="11"/>
      <c r="F41" s="11"/>
      <c r="G41" s="41"/>
      <c r="H41" s="41"/>
      <c r="I41" s="41"/>
      <c r="J41" s="41"/>
      <c r="K41" s="41"/>
      <c r="L41" s="41"/>
      <c r="M41" s="41"/>
      <c r="N41" s="19"/>
    </row>
    <row r="42" spans="1:14" ht="26.25" x14ac:dyDescent="0.4">
      <c r="A42" s="11"/>
      <c r="B42" s="11"/>
      <c r="C42" s="11"/>
      <c r="D42" s="11"/>
      <c r="E42" s="11"/>
      <c r="F42" s="11"/>
      <c r="G42" s="12"/>
      <c r="H42" s="12"/>
      <c r="I42" s="12"/>
      <c r="J42" s="12"/>
      <c r="K42" s="13"/>
      <c r="L42" s="12"/>
      <c r="M42" s="12"/>
    </row>
    <row r="43" spans="1:14" ht="26.25" x14ac:dyDescent="0.4">
      <c r="A43" s="11"/>
      <c r="B43" s="11"/>
      <c r="C43" s="11"/>
      <c r="D43" s="11"/>
      <c r="E43" s="11"/>
      <c r="F43" s="11"/>
      <c r="G43" s="12"/>
      <c r="H43" s="12"/>
      <c r="I43" s="12"/>
      <c r="J43" s="12"/>
      <c r="K43" s="13"/>
      <c r="L43" s="12"/>
      <c r="M43" s="12"/>
    </row>
    <row r="44" spans="1:14" s="8" customFormat="1" ht="26.25" x14ac:dyDescent="0.4">
      <c r="A44" s="11"/>
      <c r="B44" s="11"/>
      <c r="C44" s="11"/>
      <c r="D44" s="11"/>
      <c r="E44" s="11"/>
      <c r="F44" s="11"/>
      <c r="G44" s="10"/>
      <c r="H44" s="12"/>
      <c r="I44" s="12"/>
      <c r="J44" s="12"/>
      <c r="K44" s="13"/>
      <c r="L44" s="12"/>
      <c r="M44" s="12"/>
    </row>
    <row r="45" spans="1:14" s="8" customFormat="1" ht="26.25" x14ac:dyDescent="0.4">
      <c r="A45" s="11"/>
      <c r="B45" s="11"/>
      <c r="C45" s="11"/>
      <c r="D45" s="11"/>
      <c r="E45" s="11"/>
      <c r="F45" s="11"/>
      <c r="G45" s="10"/>
      <c r="H45" s="12"/>
      <c r="I45" s="12"/>
      <c r="J45" s="12"/>
      <c r="K45" s="13"/>
      <c r="L45" s="12"/>
      <c r="M45" s="12"/>
    </row>
    <row r="46" spans="1:14" s="8" customFormat="1" x14ac:dyDescent="0.35">
      <c r="A46" s="7"/>
      <c r="B46" s="7"/>
      <c r="C46" s="7"/>
      <c r="D46" s="7"/>
      <c r="E46" s="7"/>
      <c r="F46" s="7"/>
      <c r="G46" s="1"/>
      <c r="K46" s="9"/>
    </row>
    <row r="47" spans="1:14" s="8" customFormat="1" x14ac:dyDescent="0.35">
      <c r="A47" s="7"/>
      <c r="B47" s="7"/>
      <c r="C47" s="7"/>
      <c r="D47" s="7"/>
      <c r="E47" s="7"/>
      <c r="F47" s="7"/>
      <c r="G47" s="1"/>
      <c r="K47" s="9"/>
    </row>
    <row r="48" spans="1:14" s="8" customFormat="1" x14ac:dyDescent="0.35">
      <c r="A48" s="7"/>
      <c r="B48" s="7"/>
      <c r="C48" s="7"/>
      <c r="D48" s="7"/>
      <c r="E48" s="7"/>
      <c r="F48" s="7"/>
      <c r="G48" s="1"/>
      <c r="K48" s="9"/>
    </row>
    <row r="49" spans="1:11" s="8" customFormat="1" x14ac:dyDescent="0.35">
      <c r="A49" s="7"/>
      <c r="B49" s="7"/>
      <c r="C49" s="7"/>
      <c r="D49" s="7"/>
      <c r="E49" s="7"/>
      <c r="F49" s="7"/>
      <c r="G49" s="1"/>
      <c r="K49" s="9"/>
    </row>
    <row r="50" spans="1:11" s="8" customFormat="1" x14ac:dyDescent="0.35">
      <c r="A50" s="7"/>
      <c r="B50" s="7"/>
      <c r="C50" s="7"/>
      <c r="D50" s="7"/>
      <c r="E50" s="7"/>
      <c r="F50" s="7"/>
      <c r="G50" s="1"/>
      <c r="K50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25" right="0.25" top="0.75" bottom="0.75" header="0.3" footer="0.3"/>
  <pageSetup scale="25" fitToHeight="0" orientation="landscape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6A42-CE08-4B62-AE42-5E8BBD89611A}">
  <dimension ref="A1:A28"/>
  <sheetViews>
    <sheetView workbookViewId="0">
      <selection sqref="A1:A28"/>
    </sheetView>
  </sheetViews>
  <sheetFormatPr baseColWidth="10" defaultRowHeight="15" x14ac:dyDescent="0.25"/>
  <sheetData>
    <row r="1" spans="1:1" ht="153" x14ac:dyDescent="0.25">
      <c r="A1" s="28" t="s">
        <v>17</v>
      </c>
    </row>
    <row r="2" spans="1:1" ht="153" x14ac:dyDescent="0.25">
      <c r="A2" s="28" t="s">
        <v>21</v>
      </c>
    </row>
    <row r="3" spans="1:1" ht="280.5" x14ac:dyDescent="0.25">
      <c r="A3" s="28" t="s">
        <v>23</v>
      </c>
    </row>
    <row r="4" spans="1:1" ht="127.5" x14ac:dyDescent="0.25">
      <c r="A4" s="28" t="s">
        <v>31</v>
      </c>
    </row>
    <row r="5" spans="1:1" ht="127.5" x14ac:dyDescent="0.25">
      <c r="A5" s="28" t="s">
        <v>25</v>
      </c>
    </row>
    <row r="6" spans="1:1" ht="127.5" x14ac:dyDescent="0.25">
      <c r="A6" s="28" t="s">
        <v>31</v>
      </c>
    </row>
    <row r="7" spans="1:1" ht="178.5" x14ac:dyDescent="0.25">
      <c r="A7" s="28" t="s">
        <v>17</v>
      </c>
    </row>
    <row r="8" spans="1:1" ht="280.5" x14ac:dyDescent="0.25">
      <c r="A8" s="28" t="s">
        <v>23</v>
      </c>
    </row>
    <row r="9" spans="1:1" ht="229.5" x14ac:dyDescent="0.25">
      <c r="A9" s="28" t="s">
        <v>55</v>
      </c>
    </row>
    <row r="10" spans="1:1" ht="153" x14ac:dyDescent="0.25">
      <c r="A10" s="28" t="s">
        <v>26</v>
      </c>
    </row>
    <row r="11" spans="1:1" ht="306" x14ac:dyDescent="0.25">
      <c r="A11" s="28" t="s">
        <v>24</v>
      </c>
    </row>
    <row r="12" spans="1:1" ht="280.5" x14ac:dyDescent="0.25">
      <c r="A12" s="28" t="s">
        <v>56</v>
      </c>
    </row>
    <row r="13" spans="1:1" ht="409.5" x14ac:dyDescent="0.25">
      <c r="A13" s="28" t="s">
        <v>40</v>
      </c>
    </row>
    <row r="14" spans="1:1" ht="280.5" x14ac:dyDescent="0.25">
      <c r="A14" s="28" t="s">
        <v>56</v>
      </c>
    </row>
    <row r="15" spans="1:1" ht="280.5" x14ac:dyDescent="0.25">
      <c r="A15" s="28" t="s">
        <v>23</v>
      </c>
    </row>
    <row r="16" spans="1:1" ht="127.5" x14ac:dyDescent="0.25">
      <c r="A16" s="28" t="s">
        <v>41</v>
      </c>
    </row>
    <row r="17" spans="1:1" ht="178.5" x14ac:dyDescent="0.25">
      <c r="A17" s="28" t="s">
        <v>27</v>
      </c>
    </row>
    <row r="18" spans="1:1" ht="331.5" x14ac:dyDescent="0.25">
      <c r="A18" s="28" t="s">
        <v>28</v>
      </c>
    </row>
    <row r="19" spans="1:1" ht="306" x14ac:dyDescent="0.25">
      <c r="A19" s="28" t="s">
        <v>24</v>
      </c>
    </row>
    <row r="20" spans="1:1" ht="255" x14ac:dyDescent="0.25">
      <c r="A20" s="28" t="s">
        <v>58</v>
      </c>
    </row>
    <row r="21" spans="1:1" ht="280.5" x14ac:dyDescent="0.25">
      <c r="A21" s="28" t="s">
        <v>57</v>
      </c>
    </row>
    <row r="22" spans="1:1" ht="306" x14ac:dyDescent="0.25">
      <c r="A22" s="28" t="s">
        <v>24</v>
      </c>
    </row>
    <row r="23" spans="1:1" ht="306" x14ac:dyDescent="0.25">
      <c r="A23" s="28" t="s">
        <v>24</v>
      </c>
    </row>
    <row r="24" spans="1:1" ht="178.5" x14ac:dyDescent="0.25">
      <c r="A24" s="28" t="s">
        <v>27</v>
      </c>
    </row>
    <row r="25" spans="1:1" ht="178.5" x14ac:dyDescent="0.25">
      <c r="A25" s="28" t="s">
        <v>64</v>
      </c>
    </row>
    <row r="26" spans="1:1" ht="306" x14ac:dyDescent="0.25">
      <c r="A26" s="28" t="s">
        <v>61</v>
      </c>
    </row>
    <row r="27" spans="1:1" ht="178.5" x14ac:dyDescent="0.25">
      <c r="A27" s="28" t="s">
        <v>64</v>
      </c>
    </row>
    <row r="28" spans="1:1" ht="127.5" x14ac:dyDescent="0.25">
      <c r="A28" s="28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TEMPORALES AGOSTO 2024</vt:lpstr>
      <vt:lpstr>Hoja1</vt:lpstr>
      <vt:lpstr>'TEMPORALES AGOSTO 2024'!Área_de_impresión</vt:lpstr>
      <vt:lpstr>'TEMPORALES AGOSTO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2024-07-25T16:59:07Z</cp:lastPrinted>
  <dcterms:created xsi:type="dcterms:W3CDTF">2022-03-09T17:49:19Z</dcterms:created>
  <dcterms:modified xsi:type="dcterms:W3CDTF">2024-08-12T20:31:28Z</dcterms:modified>
  <cp:category/>
  <cp:contentStatus/>
</cp:coreProperties>
</file>