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66" documentId="8_{37053876-3B99-4558-B6AB-B8292E5247B0}" xr6:coauthVersionLast="47" xr6:coauthVersionMax="47" xr10:uidLastSave="{BC1864A9-EA6F-40BA-89E9-9DE4747720BD}"/>
  <bookViews>
    <workbookView xWindow="-108" yWindow="-108" windowWidth="23256" windowHeight="12456" xr2:uid="{00000000-000D-0000-FFFF-FFFF00000000}"/>
  </bookViews>
  <sheets>
    <sheet name="TEMPORALES SEPTIEMBRE 2025" sheetId="1" r:id="rId1"/>
  </sheets>
  <definedNames>
    <definedName name="_xlnm.Print_Area" localSheetId="0">'TEMPORALES SEPTIEMBRE 2025'!$A$1:$M$36</definedName>
    <definedName name="_xlnm.Print_Titles" localSheetId="0">'TEMPORALES SEPTIEMBRE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F28" i="1"/>
  <c r="G28" i="1"/>
  <c r="H28" i="1"/>
  <c r="I28" i="1"/>
  <c r="K28" i="1"/>
  <c r="J28" i="1"/>
  <c r="K18" i="1" l="1"/>
  <c r="L27" i="1"/>
  <c r="M27" i="1" s="1"/>
  <c r="L20" i="1"/>
  <c r="M20" i="1" s="1"/>
  <c r="L22" i="1"/>
  <c r="M22" i="1" s="1"/>
  <c r="L14" i="1"/>
  <c r="M14" i="1" s="1"/>
  <c r="L13" i="1"/>
  <c r="L17" i="1"/>
  <c r="M17" i="1" s="1"/>
  <c r="L15" i="1"/>
  <c r="M15" i="1" s="1"/>
  <c r="L16" i="1"/>
  <c r="M16" i="1" s="1"/>
  <c r="L19" i="1"/>
  <c r="M19" i="1" s="1"/>
  <c r="L26" i="1"/>
  <c r="M26" i="1" s="1"/>
  <c r="L24" i="1"/>
  <c r="M24" i="1" s="1"/>
  <c r="L21" i="1"/>
  <c r="M21" i="1" s="1"/>
  <c r="L25" i="1"/>
  <c r="M25" i="1" s="1"/>
  <c r="L23" i="1"/>
  <c r="M23" i="1" s="1"/>
  <c r="M13" i="1" l="1"/>
  <c r="L18" i="1"/>
  <c r="M18" i="1" s="1"/>
  <c r="L28" i="1" l="1"/>
  <c r="M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<sst xmlns="http://schemas.openxmlformats.org/spreadsheetml/2006/main" count="96" uniqueCount="57">
  <si>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</si>
  <si>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</si>
  <si>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</si>
  <si>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</si>
  <si>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</si>
  <si>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</si>
  <si>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</si>
  <si>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</si>
  <si>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</si>
  <si>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</si>
  <si>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</si>
  <si>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</si>
  <si>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</si>
  <si>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</si>
  <si>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</si>
  <si>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</si>
  <si>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</si>
  <si>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</si>
  <si>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</si>
  <si>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</si>
  <si>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</si>
  <si>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</si>
  <si>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</si>
  <si>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</si>
  <si>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</si>
  <si>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</si>
  <si>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</si>
  <si>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</si>
  <si>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</si>
  <si>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</si>
  <si>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</si>
  <si>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</si>
  <si>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</si>
  <si>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</si>
  <si>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</si>
  <si>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</si>
  <si>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</si>
  <si>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</si>
  <si>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</si>
  <si>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</si>
  <si>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</si>
  <si>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</si>
  <si>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</si>
  <si>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</si>
  <si>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</si>
  <si>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</si>
  <si>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DEPARTAMENTO DE RECURSOS HUMANOS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</si>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</sst>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43" fontId="7" fillId="0" borderId="3" xfId="1" applyFont="1" applyFill="1" applyBorder="1" applyAlignment="1">
      <alignment horizontal="center"/>
    </xf>
    <xf numFmtId="4" fontId="7" fillId="0" borderId="3" xfId="1" applyNumberFormat="1" applyFont="1" applyFill="1" applyBorder="1" applyAlignment="1"/>
    <xf numFmtId="43" fontId="7" fillId="0" borderId="3" xfId="1" applyFont="1" applyFill="1" applyBorder="1" applyAlignment="1"/>
    <xf numFmtId="43" fontId="7" fillId="0" borderId="5" xfId="1" applyFont="1" applyFill="1" applyBorder="1" applyAlignment="1"/>
    <xf numFmtId="4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3" xfId="2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8">
    <dxf>
      <font>
        <strike val="0"/>
        <outline val="0"/>
        <shadow val="0"/>
        <u val="none"/>
        <vertAlign val="baseline"/>
        <sz val="20"/>
        <family val="2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0" headerRowBorderDxfId="15" tableBorderDxfId="16" totalsRowBorderDxfId="14">
  <autoFilter ref="A12:M27" xr:uid="{66966F0D-29A4-47BE-8D18-FAC4ADCB5275}"/>
  <sortState xmlns:xlrd2="http://schemas.microsoft.com/office/spreadsheetml/2017/richdata2" ref="A13:M27">
    <sortCondition ref="A12:A27"/>
  </sortState>
  <tableColumns count="13">
    <tableColumn id="1" xr3:uid="{687ACD7A-DA29-48A9-A390-476487F63BA3}" name="Nombre y Apellidos" dataDxfId="13" dataCellStyle="Normal 2"/>
    <tableColumn id="2" xr3:uid="{056AF773-0A63-415E-AFFC-6A7A2242A43C}" name="Género" dataDxfId="12"/>
    <tableColumn id="3" xr3:uid="{ED65B240-F807-4545-BDBC-DBA293ABE660}" name="Función" dataDxfId="11" dataCellStyle="Normal 2"/>
    <tableColumn id="4" xr3:uid="{5557B1BF-4D50-4D5C-B0D7-70A7453D071B}" name="Departamento - División" dataDxfId="10"/>
    <tableColumn id="5" xr3:uid="{A53218E8-E694-47D4-A64E-F3894B99720D}" name="Estatus" dataDxfId="9"/>
    <tableColumn id="6" xr3:uid="{2DD36700-1130-425C-8489-29B1E5D01009}" name="Sueldo Bruto" dataDxfId="8"/>
    <tableColumn id="7" xr3:uid="{F36668BD-8F01-443C-B2EC-E166297B11F4}" name="ISR" dataDxfId="7"/>
    <tableColumn id="8" xr3:uid="{D56B0896-264F-4778-8FB9-A2BB1F32E5E2}" name="AFP" dataDxfId="6"/>
    <tableColumn id="9" xr3:uid="{4D372E19-998D-4BFE-BC41-ADA3536B2CEA}" name="SFS" dataDxfId="5"/>
    <tableColumn id="10" xr3:uid="{9F3326F5-2618-45ED-8F37-B24E24E5B3E2}" name="Seguro de Vida (INAVI) " dataDxfId="4"/>
    <tableColumn id="11" xr3:uid="{BC60190C-F16E-436B-A7F7-6E04DC2BE68B}" name="Otros Descuentos" dataDxfId="3"/>
    <tableColumn id="12" xr3:uid="{A7A08D5F-DFAC-4CD8-B632-412AC04816CB}" name="Total _x000a_Descuentos" dataDxfId="2">
      <calculatedColumnFormula>SUM(G13:K13)</calculatedColumnFormula>
    </tableColumn>
    <tableColumn id="13" xr3:uid="{25620F70-5D47-4ACB-9187-FB71E3082494}" name="Sueldo Neto" dataDxfId="1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topLeftCell="A4" zoomScale="36" zoomScaleNormal="36" zoomScaleSheetLayoutView="50" workbookViewId="0">
      <selection activeCell="A19" sqref="A19"/>
    </sheetView>
  </sheetViews>
  <sheetFormatPr defaultColWidth="11.44140625" defaultRowHeight="23.4" x14ac:dyDescent="0.45"/>
  <cols>
    <col min="1" max="1" width="83.77734375" style="7" bestFit="1" customWidth="1"/>
    <col min="2" max="2" width="27" style="7" bestFit="1" customWidth="1"/>
    <col min="3" max="3" width="95.21875" style="7" customWidth="1"/>
    <col min="4" max="4" width="180.33203125" style="7" customWidth="1"/>
    <col min="5" max="5" width="70.44140625" style="7" bestFit="1" customWidth="1"/>
    <col min="6" max="6" width="26" style="7" customWidth="1"/>
    <col min="7" max="7" width="24" style="8" customWidth="1"/>
    <col min="8" max="8" width="22.109375" style="8" customWidth="1"/>
    <col min="9" max="9" width="21.44140625" style="8" customWidth="1"/>
    <col min="10" max="10" width="21.21875" style="8" customWidth="1"/>
    <col min="11" max="11" width="27.5546875" style="9" customWidth="1"/>
    <col min="12" max="12" width="23.5546875" style="8" customWidth="1"/>
    <col min="13" max="13" width="26.33203125" style="8" customWidth="1"/>
    <col min="14" max="14" width="36.5546875" style="8" customWidth="1"/>
    <col min="15" max="15" width="19.33203125" style="5" bestFit="1" customWidth="1"/>
    <col min="16" max="16384" width="11.44140625" style="5"/>
  </cols>
  <sheetData>
    <row r="1" spans="1:15" s="4" customFormat="1" ht="22.8" x14ac:dyDescent="0.3">
      <c r="A1" s="43" t="e" vm="1">
        <v>#VALUE!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4"/>
    </row>
    <row r="2" spans="1:15" s="4" customFormat="1" ht="22.8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4"/>
    </row>
    <row r="3" spans="1:15" s="4" customFormat="1" ht="22.8" x14ac:dyDescent="0.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4"/>
    </row>
    <row r="4" spans="1:15" s="4" customFormat="1" ht="22.8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14"/>
    </row>
    <row r="5" spans="1:15" s="4" customFormat="1" ht="22.8" x14ac:dyDescent="0.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5"/>
    </row>
    <row r="6" spans="1:15" s="4" customFormat="1" ht="22.8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4"/>
    </row>
    <row r="7" spans="1:15" s="4" customFormat="1" ht="22.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14"/>
    </row>
    <row r="8" spans="1:15" s="4" customFormat="1" ht="24.6" x14ac:dyDescent="0.3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21"/>
    </row>
    <row r="9" spans="1:15" s="4" customFormat="1" ht="24.6" x14ac:dyDescent="0.3">
      <c r="A9" s="44" t="s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21"/>
    </row>
    <row r="10" spans="1:15" s="4" customFormat="1" ht="18.75" customHeight="1" x14ac:dyDescent="0.3">
      <c r="A10" s="45" t="s">
        <v>56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15"/>
    </row>
    <row r="11" spans="1:15" s="4" customFormat="1" ht="33" customHeight="1" x14ac:dyDescent="0.3">
      <c r="A11" s="46" t="s">
        <v>53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6"/>
    </row>
    <row r="12" spans="1:15" s="2" customFormat="1" ht="78.75" customHeight="1" x14ac:dyDescent="0.3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51</v>
      </c>
      <c r="K12" s="24" t="s">
        <v>11</v>
      </c>
      <c r="L12" s="24" t="s">
        <v>12</v>
      </c>
      <c r="M12" s="26" t="s">
        <v>13</v>
      </c>
      <c r="N12" s="17"/>
    </row>
    <row r="13" spans="1:15" s="55" customFormat="1" ht="29.4" customHeight="1" x14ac:dyDescent="0.4">
      <c r="A13" s="47" t="s">
        <v>31</v>
      </c>
      <c r="B13" s="48" t="s">
        <v>20</v>
      </c>
      <c r="C13" s="49" t="s">
        <v>32</v>
      </c>
      <c r="D13" s="49" t="s">
        <v>17</v>
      </c>
      <c r="E13" s="49" t="s">
        <v>18</v>
      </c>
      <c r="F13" s="50">
        <v>80000</v>
      </c>
      <c r="G13" s="51">
        <v>7400.87</v>
      </c>
      <c r="H13" s="50">
        <v>2296</v>
      </c>
      <c r="I13" s="50">
        <v>2432</v>
      </c>
      <c r="J13" s="51">
        <v>25</v>
      </c>
      <c r="K13" s="51">
        <v>300</v>
      </c>
      <c r="L13" s="52">
        <f>SUM(G13:K13)</f>
        <v>12453.869999999999</v>
      </c>
      <c r="M13" s="53">
        <f>+F13-L13</f>
        <v>67546.13</v>
      </c>
      <c r="N13" s="15"/>
      <c r="O13" s="54"/>
    </row>
    <row r="14" spans="1:15" s="55" customFormat="1" ht="29.4" customHeight="1" x14ac:dyDescent="0.4">
      <c r="A14" s="47" t="s">
        <v>30</v>
      </c>
      <c r="B14" s="48" t="s">
        <v>20</v>
      </c>
      <c r="C14" s="49" t="s">
        <v>26</v>
      </c>
      <c r="D14" s="49" t="s">
        <v>27</v>
      </c>
      <c r="E14" s="49" t="s">
        <v>18</v>
      </c>
      <c r="F14" s="50">
        <v>65000</v>
      </c>
      <c r="G14" s="51">
        <v>4084.48</v>
      </c>
      <c r="H14" s="50">
        <v>1865.5</v>
      </c>
      <c r="I14" s="50">
        <v>1976</v>
      </c>
      <c r="J14" s="51">
        <v>25</v>
      </c>
      <c r="K14" s="50">
        <v>2015.46</v>
      </c>
      <c r="L14" s="52">
        <f>SUM(G14:K14)</f>
        <v>9966.4399999999987</v>
      </c>
      <c r="M14" s="53">
        <f>+F14-L14</f>
        <v>55033.56</v>
      </c>
      <c r="N14" s="15"/>
      <c r="O14" s="54"/>
    </row>
    <row r="15" spans="1:15" s="55" customFormat="1" ht="29.4" customHeight="1" x14ac:dyDescent="0.4">
      <c r="A15" s="47" t="s">
        <v>34</v>
      </c>
      <c r="B15" s="48" t="s">
        <v>20</v>
      </c>
      <c r="C15" s="49" t="s">
        <v>16</v>
      </c>
      <c r="D15" s="49" t="s">
        <v>46</v>
      </c>
      <c r="E15" s="49" t="s">
        <v>18</v>
      </c>
      <c r="F15" s="50">
        <v>150000</v>
      </c>
      <c r="G15" s="51">
        <v>22580.02</v>
      </c>
      <c r="H15" s="50">
        <v>4305</v>
      </c>
      <c r="I15" s="50">
        <v>4560</v>
      </c>
      <c r="J15" s="51">
        <v>25</v>
      </c>
      <c r="K15" s="51">
        <v>5666.38</v>
      </c>
      <c r="L15" s="52">
        <f>SUM(G15:K15)</f>
        <v>37136.400000000001</v>
      </c>
      <c r="M15" s="53">
        <f>+F15-L15</f>
        <v>112863.6</v>
      </c>
      <c r="N15" s="15"/>
      <c r="O15" s="54"/>
    </row>
    <row r="16" spans="1:15" s="55" customFormat="1" ht="29.4" customHeight="1" x14ac:dyDescent="0.4">
      <c r="A16" s="47" t="s">
        <v>35</v>
      </c>
      <c r="B16" s="48" t="s">
        <v>15</v>
      </c>
      <c r="C16" s="49" t="s">
        <v>16</v>
      </c>
      <c r="D16" s="49" t="s">
        <v>36</v>
      </c>
      <c r="E16" s="49" t="s">
        <v>18</v>
      </c>
      <c r="F16" s="50">
        <v>105000</v>
      </c>
      <c r="G16" s="51">
        <v>13281.49</v>
      </c>
      <c r="H16" s="50">
        <v>3013.5</v>
      </c>
      <c r="I16" s="50">
        <v>3192</v>
      </c>
      <c r="J16" s="51">
        <v>25</v>
      </c>
      <c r="K16" s="51">
        <v>300</v>
      </c>
      <c r="L16" s="52">
        <f>SUM(G16:K16)</f>
        <v>19811.989999999998</v>
      </c>
      <c r="M16" s="53">
        <f>+F16-L16</f>
        <v>85188.010000000009</v>
      </c>
      <c r="N16" s="56"/>
      <c r="O16" s="54"/>
    </row>
    <row r="17" spans="1:15" s="55" customFormat="1" ht="29.4" customHeight="1" x14ac:dyDescent="0.4">
      <c r="A17" s="47" t="s">
        <v>33</v>
      </c>
      <c r="B17" s="48" t="s">
        <v>20</v>
      </c>
      <c r="C17" s="49" t="s">
        <v>26</v>
      </c>
      <c r="D17" s="49" t="s">
        <v>23</v>
      </c>
      <c r="E17" s="49" t="s">
        <v>18</v>
      </c>
      <c r="F17" s="50">
        <v>65000</v>
      </c>
      <c r="G17" s="51">
        <v>4084.48</v>
      </c>
      <c r="H17" s="50">
        <v>1865.5</v>
      </c>
      <c r="I17" s="50">
        <v>1976</v>
      </c>
      <c r="J17" s="51">
        <v>25</v>
      </c>
      <c r="K17" s="50">
        <v>2015.46</v>
      </c>
      <c r="L17" s="52">
        <f>SUM(G17:K17)</f>
        <v>9966.4399999999987</v>
      </c>
      <c r="M17" s="53">
        <f>+F17-L17</f>
        <v>55033.56</v>
      </c>
      <c r="N17" s="15"/>
      <c r="O17" s="54"/>
    </row>
    <row r="18" spans="1:15" s="55" customFormat="1" ht="29.4" customHeight="1" x14ac:dyDescent="0.4">
      <c r="A18" s="47" t="s">
        <v>42</v>
      </c>
      <c r="B18" s="48" t="s">
        <v>20</v>
      </c>
      <c r="C18" s="49" t="s">
        <v>41</v>
      </c>
      <c r="D18" s="49" t="s">
        <v>24</v>
      </c>
      <c r="E18" s="49" t="s">
        <v>18</v>
      </c>
      <c r="F18" s="50">
        <v>65000</v>
      </c>
      <c r="G18" s="51">
        <v>4084.48</v>
      </c>
      <c r="H18" s="50">
        <v>1865.5</v>
      </c>
      <c r="I18" s="50">
        <v>1976</v>
      </c>
      <c r="J18" s="51">
        <v>25</v>
      </c>
      <c r="K18" s="51">
        <f>1715.46+300</f>
        <v>2015.46</v>
      </c>
      <c r="L18" s="52">
        <f>SUM(G18:K18)</f>
        <v>9966.4399999999987</v>
      </c>
      <c r="M18" s="53">
        <f>+F18-L18</f>
        <v>55033.56</v>
      </c>
      <c r="N18" s="15"/>
      <c r="O18" s="54"/>
    </row>
    <row r="19" spans="1:15" s="55" customFormat="1" ht="29.4" customHeight="1" x14ac:dyDescent="0.4">
      <c r="A19" s="47" t="s">
        <v>38</v>
      </c>
      <c r="B19" s="48" t="s">
        <v>20</v>
      </c>
      <c r="C19" s="49" t="s">
        <v>26</v>
      </c>
      <c r="D19" s="49" t="s">
        <v>46</v>
      </c>
      <c r="E19" s="49" t="s">
        <v>18</v>
      </c>
      <c r="F19" s="50">
        <v>70000</v>
      </c>
      <c r="G19" s="51">
        <v>5368.48</v>
      </c>
      <c r="H19" s="50">
        <v>2009</v>
      </c>
      <c r="I19" s="50">
        <v>2128</v>
      </c>
      <c r="J19" s="51">
        <v>25</v>
      </c>
      <c r="K19" s="51">
        <v>480</v>
      </c>
      <c r="L19" s="52">
        <f>SUM(G19:K19)</f>
        <v>10010.48</v>
      </c>
      <c r="M19" s="53">
        <f>+F19-L19</f>
        <v>59989.520000000004</v>
      </c>
      <c r="N19" s="15"/>
      <c r="O19" s="54"/>
    </row>
    <row r="20" spans="1:15" s="55" customFormat="1" ht="29.4" customHeight="1" x14ac:dyDescent="0.4">
      <c r="A20" s="47" t="s">
        <v>22</v>
      </c>
      <c r="B20" s="48" t="s">
        <v>15</v>
      </c>
      <c r="C20" s="49" t="s">
        <v>16</v>
      </c>
      <c r="D20" s="49" t="s">
        <v>23</v>
      </c>
      <c r="E20" s="49" t="s">
        <v>18</v>
      </c>
      <c r="F20" s="50">
        <v>105000</v>
      </c>
      <c r="G20" s="51">
        <v>12423.76</v>
      </c>
      <c r="H20" s="50">
        <v>3013.5</v>
      </c>
      <c r="I20" s="50">
        <v>3192</v>
      </c>
      <c r="J20" s="51">
        <v>25</v>
      </c>
      <c r="K20" s="51">
        <v>3730.92</v>
      </c>
      <c r="L20" s="52">
        <f>SUM(G20:K20)</f>
        <v>22385.18</v>
      </c>
      <c r="M20" s="53">
        <f>+F20-L20</f>
        <v>82614.820000000007</v>
      </c>
      <c r="N20" s="15"/>
      <c r="O20" s="54"/>
    </row>
    <row r="21" spans="1:15" s="55" customFormat="1" ht="29.4" customHeight="1" x14ac:dyDescent="0.4">
      <c r="A21" s="47" t="s">
        <v>47</v>
      </c>
      <c r="B21" s="48" t="s">
        <v>20</v>
      </c>
      <c r="C21" s="49" t="s">
        <v>48</v>
      </c>
      <c r="D21" s="49" t="s">
        <v>49</v>
      </c>
      <c r="E21" s="49" t="s">
        <v>18</v>
      </c>
      <c r="F21" s="50">
        <v>65000</v>
      </c>
      <c r="G21" s="51">
        <v>4084.48</v>
      </c>
      <c r="H21" s="50">
        <v>1865.5</v>
      </c>
      <c r="I21" s="50">
        <v>1976</v>
      </c>
      <c r="J21" s="51">
        <v>25</v>
      </c>
      <c r="K21" s="51">
        <v>2015.46</v>
      </c>
      <c r="L21" s="52">
        <f>SUM(G21:K21)</f>
        <v>9966.4399999999987</v>
      </c>
      <c r="M21" s="53">
        <f>+F21-L21</f>
        <v>55033.56</v>
      </c>
      <c r="N21" s="15"/>
      <c r="O21" s="54"/>
    </row>
    <row r="22" spans="1:15" s="55" customFormat="1" ht="29.4" customHeight="1" x14ac:dyDescent="0.4">
      <c r="A22" s="47" t="s">
        <v>28</v>
      </c>
      <c r="B22" s="48" t="s">
        <v>20</v>
      </c>
      <c r="C22" s="49" t="s">
        <v>29</v>
      </c>
      <c r="D22" s="49" t="s">
        <v>25</v>
      </c>
      <c r="E22" s="49" t="s">
        <v>18</v>
      </c>
      <c r="F22" s="50">
        <v>65000</v>
      </c>
      <c r="G22" s="51">
        <v>4427.58</v>
      </c>
      <c r="H22" s="50">
        <v>1865.5</v>
      </c>
      <c r="I22" s="50">
        <v>1976</v>
      </c>
      <c r="J22" s="51">
        <v>25</v>
      </c>
      <c r="K22" s="51">
        <v>1013.5999999999999</v>
      </c>
      <c r="L22" s="52">
        <f>SUM(G22:K22)</f>
        <v>9307.68</v>
      </c>
      <c r="M22" s="53">
        <f>+F22-L22</f>
        <v>55692.32</v>
      </c>
      <c r="N22" s="15"/>
      <c r="O22" s="54"/>
    </row>
    <row r="23" spans="1:15" s="55" customFormat="1" ht="29.4" customHeight="1" x14ac:dyDescent="0.4">
      <c r="A23" s="47" t="s">
        <v>14</v>
      </c>
      <c r="B23" s="48" t="s">
        <v>15</v>
      </c>
      <c r="C23" s="49" t="s">
        <v>16</v>
      </c>
      <c r="D23" s="49" t="s">
        <v>17</v>
      </c>
      <c r="E23" s="49" t="s">
        <v>18</v>
      </c>
      <c r="F23" s="50">
        <v>150000</v>
      </c>
      <c r="G23" s="51">
        <v>23437.75</v>
      </c>
      <c r="H23" s="50">
        <v>4305</v>
      </c>
      <c r="I23" s="50">
        <v>4560</v>
      </c>
      <c r="J23" s="51">
        <v>25</v>
      </c>
      <c r="K23" s="50">
        <v>2015.46</v>
      </c>
      <c r="L23" s="52">
        <f>SUM(G23:K23)</f>
        <v>34343.21</v>
      </c>
      <c r="M23" s="53">
        <f>+F23-L23</f>
        <v>115656.79000000001</v>
      </c>
      <c r="N23" s="15"/>
      <c r="O23" s="54"/>
    </row>
    <row r="24" spans="1:15" s="55" customFormat="1" ht="29.4" customHeight="1" x14ac:dyDescent="0.4">
      <c r="A24" s="47" t="s">
        <v>40</v>
      </c>
      <c r="B24" s="48" t="s">
        <v>20</v>
      </c>
      <c r="C24" s="49" t="s">
        <v>54</v>
      </c>
      <c r="D24" s="49" t="s">
        <v>37</v>
      </c>
      <c r="E24" s="49" t="s">
        <v>18</v>
      </c>
      <c r="F24" s="50">
        <v>65000</v>
      </c>
      <c r="G24" s="51">
        <v>4084.48</v>
      </c>
      <c r="H24" s="50">
        <v>1865.5</v>
      </c>
      <c r="I24" s="50">
        <v>1976</v>
      </c>
      <c r="J24" s="51">
        <v>25</v>
      </c>
      <c r="K24" s="50">
        <v>2015.46</v>
      </c>
      <c r="L24" s="52">
        <f>SUM(G24:K24)</f>
        <v>9966.4399999999987</v>
      </c>
      <c r="M24" s="53">
        <f>+F24-L24</f>
        <v>55033.56</v>
      </c>
      <c r="N24" s="15"/>
      <c r="O24" s="54"/>
    </row>
    <row r="25" spans="1:15" s="55" customFormat="1" ht="29.4" customHeight="1" x14ac:dyDescent="0.4">
      <c r="A25" s="57" t="s">
        <v>52</v>
      </c>
      <c r="B25" s="48" t="s">
        <v>15</v>
      </c>
      <c r="C25" s="58" t="s">
        <v>50</v>
      </c>
      <c r="D25" s="49" t="s">
        <v>25</v>
      </c>
      <c r="E25" s="49" t="s">
        <v>18</v>
      </c>
      <c r="F25" s="50">
        <v>105000</v>
      </c>
      <c r="G25" s="51">
        <v>13281.49</v>
      </c>
      <c r="H25" s="50">
        <v>3013.5</v>
      </c>
      <c r="I25" s="50">
        <v>3192</v>
      </c>
      <c r="J25" s="51">
        <v>25</v>
      </c>
      <c r="K25" s="51">
        <v>300</v>
      </c>
      <c r="L25" s="52">
        <f>SUM(G25:K25)</f>
        <v>19811.989999999998</v>
      </c>
      <c r="M25" s="53">
        <f>+F25-L25</f>
        <v>85188.010000000009</v>
      </c>
      <c r="N25" s="15"/>
      <c r="O25" s="54"/>
    </row>
    <row r="26" spans="1:15" s="55" customFormat="1" ht="29.4" customHeight="1" x14ac:dyDescent="0.4">
      <c r="A26" s="47" t="s">
        <v>39</v>
      </c>
      <c r="B26" s="48" t="s">
        <v>20</v>
      </c>
      <c r="C26" s="49" t="s">
        <v>26</v>
      </c>
      <c r="D26" s="49" t="s">
        <v>23</v>
      </c>
      <c r="E26" s="49" t="s">
        <v>18</v>
      </c>
      <c r="F26" s="50">
        <v>65000</v>
      </c>
      <c r="G26" s="51">
        <v>4084.48</v>
      </c>
      <c r="H26" s="50">
        <v>1865.5</v>
      </c>
      <c r="I26" s="50">
        <v>1976</v>
      </c>
      <c r="J26" s="51">
        <v>25</v>
      </c>
      <c r="K26" s="51">
        <v>2015.46</v>
      </c>
      <c r="L26" s="52">
        <f>SUM(G26:K26)</f>
        <v>9966.4399999999987</v>
      </c>
      <c r="M26" s="53">
        <f>+F26-L26</f>
        <v>55033.56</v>
      </c>
      <c r="N26" s="15"/>
      <c r="O26" s="54"/>
    </row>
    <row r="27" spans="1:15" s="55" customFormat="1" ht="29.4" customHeight="1" x14ac:dyDescent="0.4">
      <c r="A27" s="47" t="s">
        <v>19</v>
      </c>
      <c r="B27" s="48" t="s">
        <v>20</v>
      </c>
      <c r="C27" s="49" t="s">
        <v>16</v>
      </c>
      <c r="D27" s="49" t="s">
        <v>21</v>
      </c>
      <c r="E27" s="49" t="s">
        <v>18</v>
      </c>
      <c r="F27" s="50">
        <v>105000</v>
      </c>
      <c r="G27" s="51">
        <v>12852.63</v>
      </c>
      <c r="H27" s="50">
        <v>3013.5</v>
      </c>
      <c r="I27" s="50">
        <v>3192</v>
      </c>
      <c r="J27" s="51">
        <v>25</v>
      </c>
      <c r="K27" s="50">
        <v>1715.46</v>
      </c>
      <c r="L27" s="52">
        <f>SUM(G27:K27)</f>
        <v>20798.589999999997</v>
      </c>
      <c r="M27" s="53">
        <f>+F27-L27</f>
        <v>84201.41</v>
      </c>
      <c r="N27" s="15"/>
      <c r="O27" s="54"/>
    </row>
    <row r="28" spans="1:15" s="3" customFormat="1" ht="44.25" customHeight="1" x14ac:dyDescent="0.3">
      <c r="A28" s="27" t="s">
        <v>43</v>
      </c>
      <c r="B28" s="27">
        <f>COUNTA(B13:B27)</f>
        <v>15</v>
      </c>
      <c r="C28" s="27"/>
      <c r="D28" s="27"/>
      <c r="E28" s="27"/>
      <c r="F28" s="37">
        <f>SUM(F13:F27)</f>
        <v>1325000</v>
      </c>
      <c r="G28" s="37">
        <f>SUM(G13:G27)</f>
        <v>139560.94999999998</v>
      </c>
      <c r="H28" s="37">
        <f>SUM(H13:H27)</f>
        <v>38027.5</v>
      </c>
      <c r="I28" s="37">
        <f>SUM(I13:I27)</f>
        <v>40280</v>
      </c>
      <c r="J28" s="37">
        <f>SUBTOTAL(109,Table1[Seguro de Vida (INAVI) ])</f>
        <v>375</v>
      </c>
      <c r="K28" s="37">
        <f>SUM(K13:K27)</f>
        <v>27614.579999999994</v>
      </c>
      <c r="L28" s="37">
        <f>SUM(L13:L27)</f>
        <v>245858.02999999997</v>
      </c>
      <c r="M28" s="37">
        <f>SUM(M13:M27)</f>
        <v>1079141.97</v>
      </c>
      <c r="N28" s="16"/>
      <c r="O28" s="42"/>
    </row>
    <row r="29" spans="1:15" s="3" customFormat="1" ht="41.25" customHeight="1" x14ac:dyDescent="0.3">
      <c r="A29" s="28"/>
      <c r="B29" s="28" t="s">
        <v>55</v>
      </c>
      <c r="C29" s="29"/>
      <c r="D29" s="28"/>
      <c r="E29" s="28"/>
      <c r="F29" s="30"/>
      <c r="G29" s="30"/>
      <c r="H29" s="30"/>
      <c r="I29" s="30"/>
      <c r="J29" s="30"/>
      <c r="K29" s="30"/>
      <c r="L29" s="30"/>
      <c r="M29" s="30"/>
      <c r="N29" s="16"/>
    </row>
    <row r="30" spans="1:15" s="3" customFormat="1" ht="29.25" customHeight="1" x14ac:dyDescent="0.3">
      <c r="A30" s="28"/>
      <c r="B30" s="28"/>
      <c r="C30" s="29"/>
      <c r="D30" s="28"/>
      <c r="E30" s="28"/>
      <c r="F30" s="30"/>
      <c r="G30" s="30"/>
      <c r="H30" s="31"/>
      <c r="I30" s="38"/>
      <c r="J30" s="38"/>
      <c r="K30" s="39"/>
      <c r="L30" s="40"/>
      <c r="M30" s="31"/>
      <c r="N30" s="18"/>
    </row>
    <row r="31" spans="1:15" s="2" customFormat="1" ht="148.5" customHeight="1" thickBot="1" x14ac:dyDescent="0.45">
      <c r="A31" s="30"/>
      <c r="B31" s="41"/>
      <c r="C31" s="41"/>
      <c r="D31" s="32"/>
      <c r="E31" s="28"/>
      <c r="F31" s="33"/>
      <c r="G31" s="41"/>
      <c r="H31" s="41"/>
      <c r="I31" s="41"/>
      <c r="J31" s="41"/>
      <c r="K31" s="41"/>
      <c r="L31" s="41"/>
      <c r="M31" s="41"/>
      <c r="N31" s="17"/>
    </row>
    <row r="32" spans="1:15" s="2" customFormat="1" ht="28.5" customHeight="1" x14ac:dyDescent="0.4">
      <c r="A32" s="33"/>
      <c r="B32" s="41"/>
      <c r="C32" s="41"/>
      <c r="D32" s="34" t="s">
        <v>44</v>
      </c>
      <c r="E32" s="28"/>
      <c r="F32" s="33"/>
      <c r="G32" s="10"/>
      <c r="H32" s="35"/>
      <c r="I32" s="35"/>
      <c r="J32" s="35"/>
      <c r="K32" s="36"/>
      <c r="L32" s="35"/>
      <c r="M32" s="35"/>
      <c r="N32" s="20"/>
    </row>
    <row r="33" spans="1:14" s="2" customFormat="1" ht="23.25" customHeight="1" x14ac:dyDescent="0.4">
      <c r="A33" s="33"/>
      <c r="B33" s="41"/>
      <c r="C33" s="41"/>
      <c r="D33" s="28" t="s">
        <v>45</v>
      </c>
      <c r="E33" s="30"/>
      <c r="F33" s="33"/>
      <c r="G33" s="41"/>
      <c r="H33" s="41"/>
      <c r="I33" s="41"/>
      <c r="J33" s="41"/>
      <c r="K33" s="41"/>
      <c r="L33" s="41"/>
      <c r="M33" s="41"/>
      <c r="N33" s="17"/>
    </row>
    <row r="34" spans="1:14" s="6" customFormat="1" ht="23.25" customHeight="1" x14ac:dyDescent="0.5">
      <c r="A34" s="11"/>
      <c r="B34" s="11"/>
      <c r="C34" s="11"/>
      <c r="D34" s="11"/>
      <c r="E34" s="11"/>
      <c r="F34" s="11"/>
      <c r="G34" s="33"/>
      <c r="H34" s="33"/>
      <c r="I34" s="33"/>
      <c r="J34" s="33"/>
      <c r="K34" s="33"/>
      <c r="L34" s="33"/>
      <c r="M34" s="33"/>
      <c r="N34" s="19"/>
    </row>
    <row r="35" spans="1:14" ht="25.8" x14ac:dyDescent="0.5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5.8" x14ac:dyDescent="0.5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5.8" x14ac:dyDescent="0.5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5.8" x14ac:dyDescent="0.5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4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4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4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4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4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26" fitToHeight="0" orientation="landscape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JPCAVFSQM4EN-1434698902-48123</_dlc_DocId>
    <_dlc_DocIdUrl xmlns="c75b1f65-2a36-42cc-8be7-5268491c5e42">
      <Url>https://riegodo.sharepoint.com/sites/RRHH/_layouts/15/DocIdRedir.aspx?ID=JPCAVFSQM4EN-1434698902-48123</Url>
      <Description>JPCAVFSQM4EN-1434698902-48123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2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2278695-933D-4762-B65A-30B660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 SEPTIEMBRE 2025</vt:lpstr>
      <vt:lpstr>'TEMPORALES SEPTIEMBRE 2025'!Print_Area</vt:lpstr>
      <vt:lpstr>'TEMPORALES SEPTIEMBRE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2025-10-03T15:44:11Z</cp:lastPrinted>
  <dcterms:created xsi:type="dcterms:W3CDTF">2022-03-09T17:49:19Z</dcterms:created>
  <dcterms:modified xsi:type="dcterms:W3CDTF">2025-10-03T15:44:32Z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88639750-32f0-46c2-9c00-7c6ace405274</vt:lpwstr>
  </property>
  <property fmtid="{D5CDD505-2E9C-101B-9397-08002B2CF9AE}" pid="15" name="MSIP_Label_defa4170-0d19-0005-0004-bc88714345d2_SetDate">
    <vt:lpwstr>2025-03-06T13:10:00Z</vt:lpwstr>
  </property>
</Properties>
</file>