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2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5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nadedu-my.sharepoint.com/personal/mikeheandy_unad_edu_do/Documents/TNR/Informe/"/>
    </mc:Choice>
  </mc:AlternateContent>
  <xr:revisionPtr revIDLastSave="287" documentId="8_{4AAEEFA8-81F8-469A-8578-E45255406A44}" xr6:coauthVersionLast="47" xr6:coauthVersionMax="47" xr10:uidLastSave="{AEEFC473-DBAB-427E-BC79-863D982C3575}"/>
  <bookViews>
    <workbookView xWindow="-120" yWindow="-120" windowWidth="20730" windowHeight="11040" activeTab="5" xr2:uid="{204A7696-B9BC-495B-B038-D7BCBCCA6286}"/>
  </bookViews>
  <sheets>
    <sheet name="OAI" sheetId="1" r:id="rId1"/>
    <sheet name="Sheet3" sheetId="8" state="hidden" r:id="rId2"/>
    <sheet name="Topografia" sheetId="5" r:id="rId3"/>
    <sheet name="Tareas de Tierras Tecnificadas" sheetId="3" r:id="rId4"/>
    <sheet name="Extencion" sheetId="7" r:id="rId5"/>
    <sheet name="Capcitaciones" sheetId="4" r:id="rId6"/>
    <sheet name="Sheet1" sheetId="6" state="hidden" r:id="rId7"/>
    <sheet name="Listas" sheetId="2" state="hidden" r:id="rId8"/>
  </sheets>
  <definedNames>
    <definedName name="_xlnm._FilterDatabase" localSheetId="4" hidden="1">Extencion!$B$14:$K$22</definedName>
    <definedName name="_xlnm._FilterDatabase" localSheetId="1" hidden="1">Sheet3!$F$4:$K$21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1" i="5" l="1"/>
  <c r="K21" i="5"/>
  <c r="K16" i="7"/>
  <c r="K17" i="7"/>
  <c r="K18" i="7"/>
  <c r="K15" i="7"/>
  <c r="Q34" i="4" l="1"/>
  <c r="Q35" i="4"/>
  <c r="V18" i="4"/>
  <c r="D39" i="5"/>
  <c r="Q17" i="1"/>
  <c r="L18" i="1"/>
  <c r="L19" i="1"/>
  <c r="L20" i="1"/>
  <c r="L21" i="1"/>
  <c r="L17" i="1"/>
  <c r="Q15" i="4"/>
  <c r="Q14" i="4"/>
  <c r="V31" i="4"/>
  <c r="V30" i="4"/>
  <c r="Q33" i="4"/>
  <c r="Q32" i="4"/>
  <c r="Q31" i="4"/>
  <c r="Q30" i="4"/>
  <c r="K19" i="7"/>
  <c r="X40" i="1"/>
  <c r="B24" i="1"/>
  <c r="B15" i="1"/>
  <c r="B16" i="1" s="1"/>
  <c r="B17" i="1" s="1"/>
  <c r="B18" i="1" s="1"/>
  <c r="B19" i="1" s="1"/>
  <c r="B20" i="1" s="1"/>
  <c r="B21" i="1" s="1"/>
  <c r="Q19" i="1" l="1"/>
  <c r="L22" i="1"/>
  <c r="V32" i="4"/>
  <c r="Q36" i="4"/>
  <c r="R32" i="4" l="1"/>
  <c r="R33" i="4"/>
  <c r="R35" i="4"/>
  <c r="R34" i="4"/>
  <c r="R31" i="4"/>
  <c r="R36" i="4" s="1"/>
</calcChain>
</file>

<file path=xl/sharedStrings.xml><?xml version="1.0" encoding="utf-8"?>
<sst xmlns="http://schemas.openxmlformats.org/spreadsheetml/2006/main" count="273" uniqueCount="158">
  <si>
    <t>OFICINA DE LIBRE ACCESO A LA INFORMACIÓN.</t>
  </si>
  <si>
    <t>solicitudes de libre acceso a la información</t>
  </si>
  <si>
    <t>No.</t>
  </si>
  <si>
    <t>Solicitud</t>
  </si>
  <si>
    <t>Vía</t>
  </si>
  <si>
    <t>Sexo</t>
  </si>
  <si>
    <t>Edad</t>
  </si>
  <si>
    <t>Estatus</t>
  </si>
  <si>
    <t>Tiempo de Respuesta</t>
  </si>
  <si>
    <t>Gestión Institucional</t>
  </si>
  <si>
    <t>SAIP</t>
  </si>
  <si>
    <t>Entregada</t>
  </si>
  <si>
    <t>11 - 15 días hábiles</t>
  </si>
  <si>
    <t>Cantidad de Solicitudes por Tipo</t>
  </si>
  <si>
    <t>Cantidad de solicitudes por Sexo</t>
  </si>
  <si>
    <t>Tipo de Solicitud</t>
  </si>
  <si>
    <t>Cantidad</t>
  </si>
  <si>
    <t>Femenino</t>
  </si>
  <si>
    <t>Gestión de transparencia</t>
  </si>
  <si>
    <t>Masculino</t>
  </si>
  <si>
    <t>Tecnificacion de Sistemas de Riego</t>
  </si>
  <si>
    <t>TOTAL</t>
  </si>
  <si>
    <t>Capacitación a Productores</t>
  </si>
  <si>
    <t>Coordinación Interinstitucional</t>
  </si>
  <si>
    <t>Cantidad de solicitudes por edad</t>
  </si>
  <si>
    <t>Rango de Edad</t>
  </si>
  <si>
    <t>De 18 a 27 años</t>
  </si>
  <si>
    <t>De 28 a 37 años</t>
  </si>
  <si>
    <t>De 38 a 47 años</t>
  </si>
  <si>
    <t>De 48 a 57 años</t>
  </si>
  <si>
    <t>De 58 a 67 años</t>
  </si>
  <si>
    <t>Más de 67 años</t>
  </si>
  <si>
    <t>#</t>
  </si>
  <si>
    <t>Nombres</t>
  </si>
  <si>
    <t>Cedula</t>
  </si>
  <si>
    <t>Teléfono</t>
  </si>
  <si>
    <t>Yosel Roa Rodríguez</t>
  </si>
  <si>
    <t>829-927-5088</t>
  </si>
  <si>
    <t>M</t>
  </si>
  <si>
    <t>Melvin Enrique Roa Ogando</t>
  </si>
  <si>
    <t>829-909-1714</t>
  </si>
  <si>
    <t>Andrés Sánchez Zabala</t>
  </si>
  <si>
    <t>809-513-9257</t>
  </si>
  <si>
    <t>Ramón García </t>
  </si>
  <si>
    <t>849-244-4460</t>
  </si>
  <si>
    <t>Karen Mineyi Rodríguez </t>
  </si>
  <si>
    <t>829-904-4677</t>
  </si>
  <si>
    <t>F</t>
  </si>
  <si>
    <t>Danelson Turbi García</t>
  </si>
  <si>
    <t>809-698-4682</t>
  </si>
  <si>
    <t>José Altagracia Roa (Yosel)</t>
  </si>
  <si>
    <t>809-817-6029</t>
  </si>
  <si>
    <t>Domingo Geraldino de los Santos</t>
  </si>
  <si>
    <t>829-268-0111</t>
  </si>
  <si>
    <t>José Manuel de los Santos Sánchez</t>
  </si>
  <si>
    <t>809-906-3052</t>
  </si>
  <si>
    <t>Cristóbal Rodríguez</t>
  </si>
  <si>
    <t>829-674-2491</t>
  </si>
  <si>
    <t>Gumersindo Ogando Batista</t>
  </si>
  <si>
    <t>809-802-1946</t>
  </si>
  <si>
    <t>Víctor Alberto Roa</t>
  </si>
  <si>
    <t>849-881-0937</t>
  </si>
  <si>
    <t>Aquilino Moreta</t>
  </si>
  <si>
    <t>849-875-7303</t>
  </si>
  <si>
    <t>Clever Antonio Roa</t>
  </si>
  <si>
    <t>809-280-8742</t>
  </si>
  <si>
    <t>José de la Cruz Roa Jiménez</t>
  </si>
  <si>
    <t>809-949-1932</t>
  </si>
  <si>
    <t>LEVANTAMIENTO TOPOGRÁFICO</t>
  </si>
  <si>
    <t>Km. Levantados</t>
  </si>
  <si>
    <t>Ubicación</t>
  </si>
  <si>
    <t>Datos dueño de los predios</t>
  </si>
  <si>
    <t>Cantidad de Km por Ubicación</t>
  </si>
  <si>
    <t>Cultivo</t>
  </si>
  <si>
    <t>Tareas levantadas</t>
  </si>
  <si>
    <t>Km. Línea de conducción</t>
  </si>
  <si>
    <t>San Juan de la Maguana, Barrancas (Plan San Juan )</t>
  </si>
  <si>
    <t>San Juan de la Maguana, Barrancas</t>
  </si>
  <si>
    <t>TECNIFICACION DE RIEGO</t>
  </si>
  <si>
    <t>CONCURSOS PARA TECNIFICACION</t>
  </si>
  <si>
    <t>Tareas de tierra</t>
  </si>
  <si>
    <t>Ubicación de la Parcela</t>
  </si>
  <si>
    <t>Estatus del Proyecto</t>
  </si>
  <si>
    <t>No. concurso</t>
  </si>
  <si>
    <t>Cantidad de Tareas</t>
  </si>
  <si>
    <t>Rubro Impactado</t>
  </si>
  <si>
    <t>Postulantes</t>
  </si>
  <si>
    <t>Proyectos escogidos</t>
  </si>
  <si>
    <t>DESCENSOS DE EXTENCION</t>
  </si>
  <si>
    <t>Tipo de descenso</t>
  </si>
  <si>
    <t>Lugar</t>
  </si>
  <si>
    <t>Area de impacto</t>
  </si>
  <si>
    <t>Extencion por tipo</t>
  </si>
  <si>
    <t>Tarea</t>
  </si>
  <si>
    <t>km²</t>
  </si>
  <si>
    <t>Tipo de Extencion</t>
  </si>
  <si>
    <t>Descensos Comunales</t>
  </si>
  <si>
    <t>N/A</t>
  </si>
  <si>
    <t>Las Matas de Santa Cruz, Montecristi</t>
  </si>
  <si>
    <t xml:space="preserve">Descensos Individuales </t>
  </si>
  <si>
    <t>CAPACITACIONES A LOS PRODUCTORES</t>
  </si>
  <si>
    <t>Capacitaciones Por Tipo</t>
  </si>
  <si>
    <t>Capacitaciones por Ubicación</t>
  </si>
  <si>
    <t>Tipo de Capacitación</t>
  </si>
  <si>
    <t>Cantidad de Capacitados</t>
  </si>
  <si>
    <t>18-27</t>
  </si>
  <si>
    <t>28-37</t>
  </si>
  <si>
    <t>38-47</t>
  </si>
  <si>
    <t>48-57</t>
  </si>
  <si>
    <t>58-67</t>
  </si>
  <si>
    <t>68 ó +</t>
  </si>
  <si>
    <t>Uso y mantenimiento de sistemas de riego</t>
  </si>
  <si>
    <t>Técnico en Instalación y Reparacion de sistemas de riego</t>
  </si>
  <si>
    <t>Uso eficiente del agua para riego</t>
  </si>
  <si>
    <t>Capacitados por rango de edad</t>
  </si>
  <si>
    <t>Capacitados por Sexo</t>
  </si>
  <si>
    <t>%</t>
  </si>
  <si>
    <t>Género</t>
  </si>
  <si>
    <t>De 68 o más años</t>
  </si>
  <si>
    <t>Tiempo de respuesta</t>
  </si>
  <si>
    <t>Via</t>
  </si>
  <si>
    <t>18 - 27</t>
  </si>
  <si>
    <t>Recibida</t>
  </si>
  <si>
    <t>0 - 5 días hábiles</t>
  </si>
  <si>
    <t xml:space="preserve">Presencial </t>
  </si>
  <si>
    <t>28 - 37</t>
  </si>
  <si>
    <t>Devuelta para corrección</t>
  </si>
  <si>
    <t>6 - 10 días hábiles</t>
  </si>
  <si>
    <t>Telefónica</t>
  </si>
  <si>
    <t>38 - 47</t>
  </si>
  <si>
    <t>Remitido a la Institución correspondiente</t>
  </si>
  <si>
    <t>Correo electrónico</t>
  </si>
  <si>
    <t>48 - 57</t>
  </si>
  <si>
    <t>Remitido a la unidad interna correspondiente</t>
  </si>
  <si>
    <t>16 - 20 días hábiles</t>
  </si>
  <si>
    <t>Portal 311</t>
  </si>
  <si>
    <t>58 - 67</t>
  </si>
  <si>
    <t>En Prórroga</t>
  </si>
  <si>
    <t>21 - 25 días hábiles</t>
  </si>
  <si>
    <t>Más de 67</t>
  </si>
  <si>
    <t>Rechazada</t>
  </si>
  <si>
    <t>26 - 30 días hábiles</t>
  </si>
  <si>
    <t>Informacion Incompleta</t>
  </si>
  <si>
    <t>Fecha</t>
  </si>
  <si>
    <t>18 de Enero</t>
  </si>
  <si>
    <t>Socialización Institucional</t>
  </si>
  <si>
    <t>Levantamiento Demográfico</t>
  </si>
  <si>
    <t>19 de enero 2023</t>
  </si>
  <si>
    <t>1 de marzo 2023</t>
  </si>
  <si>
    <t>2 de marzo 2023</t>
  </si>
  <si>
    <t>Juan Barón, Peravia</t>
  </si>
  <si>
    <t>La Altagracia, Peravia</t>
  </si>
  <si>
    <t>28 de marzo 2023</t>
  </si>
  <si>
    <t>29 de marzo 2023</t>
  </si>
  <si>
    <t>30 de marzo 2023</t>
  </si>
  <si>
    <t xml:space="preserve">La Reforma, San Cristobal </t>
  </si>
  <si>
    <t>Costa Colorada, San Cristobal</t>
  </si>
  <si>
    <t>`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</si>
</sst>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theme="0"/>
      <name val="Times New Roman"/>
      <family val="1"/>
    </font>
    <font>
      <sz val="11"/>
      <color theme="0"/>
      <name val="Times New Roman"/>
      <family val="1"/>
    </font>
    <font>
      <b/>
      <i/>
      <sz val="11"/>
      <color theme="1"/>
      <name val="Times New Roman"/>
      <family val="1"/>
    </font>
    <font>
      <b/>
      <i/>
      <sz val="12"/>
      <color theme="1"/>
      <name val="Times New Roman"/>
      <family val="1"/>
    </font>
    <font>
      <b/>
      <sz val="12"/>
      <color theme="0"/>
      <name val="Times New Roman"/>
      <family val="1"/>
    </font>
    <font>
      <i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sz val="12"/>
      <color rgb="FF000000"/>
      <name val="Times New Roman"/>
      <family val="1"/>
    </font>
    <font>
      <sz val="11"/>
      <color rgb="FFFFFFFF"/>
      <name val="Times New Roman"/>
      <family val="1"/>
    </font>
    <font>
      <sz val="8"/>
      <name val="Calibri"/>
      <family val="2"/>
      <scheme val="minor"/>
    </font>
    <font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2F5496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</cellStyleXfs>
  <cellXfs count="125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2" fillId="0" borderId="1" xfId="0" applyFont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1" fillId="4" borderId="1" xfId="0" applyFont="1" applyFill="1" applyBorder="1"/>
    <xf numFmtId="0" fontId="3" fillId="0" borderId="1" xfId="0" applyFont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7" fillId="0" borderId="1" xfId="0" applyFont="1" applyBorder="1"/>
    <xf numFmtId="0" fontId="7" fillId="0" borderId="1" xfId="0" applyFont="1" applyBorder="1" applyAlignment="1">
      <alignment horizontal="center"/>
    </xf>
    <xf numFmtId="0" fontId="5" fillId="2" borderId="1" xfId="0" applyFont="1" applyFill="1" applyBorder="1"/>
    <xf numFmtId="0" fontId="5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43" fontId="5" fillId="2" borderId="1" xfId="1" applyFont="1" applyFill="1" applyBorder="1"/>
    <xf numFmtId="43" fontId="1" fillId="0" borderId="1" xfId="1" applyFont="1" applyBorder="1"/>
    <xf numFmtId="43" fontId="1" fillId="0" borderId="0" xfId="1" applyFont="1"/>
    <xf numFmtId="0" fontId="11" fillId="0" borderId="0" xfId="0" applyFont="1"/>
    <xf numFmtId="0" fontId="1" fillId="0" borderId="1" xfId="0" applyFont="1" applyBorder="1" applyAlignment="1">
      <alignment wrapText="1"/>
    </xf>
    <xf numFmtId="0" fontId="11" fillId="0" borderId="1" xfId="0" applyFont="1" applyBorder="1"/>
    <xf numFmtId="43" fontId="5" fillId="2" borderId="5" xfId="1" applyFont="1" applyFill="1" applyBorder="1" applyAlignment="1">
      <alignment horizontal="center" vertical="center" wrapText="1"/>
    </xf>
    <xf numFmtId="43" fontId="5" fillId="2" borderId="6" xfId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6" fillId="0" borderId="2" xfId="0" applyFont="1" applyBorder="1" applyAlignment="1">
      <alignment horizontal="center"/>
    </xf>
    <xf numFmtId="0" fontId="0" fillId="0" borderId="1" xfId="0" applyBorder="1" applyAlignment="1">
      <alignment wrapText="1"/>
    </xf>
    <xf numFmtId="0" fontId="5" fillId="2" borderId="5" xfId="0" applyFont="1" applyFill="1" applyBorder="1"/>
    <xf numFmtId="0" fontId="12" fillId="5" borderId="1" xfId="0" applyFont="1" applyFill="1" applyBorder="1" applyAlignment="1">
      <alignment horizontal="center" vertical="center" wrapText="1"/>
    </xf>
    <xf numFmtId="0" fontId="0" fillId="0" borderId="1" xfId="0" applyBorder="1"/>
    <xf numFmtId="43" fontId="12" fillId="5" borderId="1" xfId="1" applyFont="1" applyFill="1" applyBorder="1" applyAlignment="1">
      <alignment horizontal="center" vertical="center" wrapText="1"/>
    </xf>
    <xf numFmtId="43" fontId="1" fillId="0" borderId="1" xfId="1" applyFont="1" applyBorder="1" applyAlignment="1">
      <alignment horizontal="right" wrapText="1"/>
    </xf>
    <xf numFmtId="43" fontId="0" fillId="0" borderId="1" xfId="1" applyFont="1" applyBorder="1" applyAlignment="1">
      <alignment wrapText="1"/>
    </xf>
    <xf numFmtId="0" fontId="8" fillId="2" borderId="1" xfId="0" applyFont="1" applyFill="1" applyBorder="1"/>
    <xf numFmtId="2" fontId="0" fillId="0" borderId="1" xfId="0" applyNumberFormat="1" applyBorder="1" applyAlignment="1">
      <alignment wrapText="1"/>
    </xf>
    <xf numFmtId="9" fontId="8" fillId="2" borderId="0" xfId="2" applyFont="1" applyFill="1" applyBorder="1" applyAlignment="1">
      <alignment horizontal="center"/>
    </xf>
    <xf numFmtId="9" fontId="5" fillId="2" borderId="0" xfId="2" applyFont="1" applyFill="1" applyBorder="1" applyAlignment="1">
      <alignment horizontal="center"/>
    </xf>
    <xf numFmtId="9" fontId="1" fillId="0" borderId="0" xfId="2" applyFont="1" applyBorder="1" applyAlignment="1">
      <alignment horizontal="center"/>
    </xf>
    <xf numFmtId="9" fontId="2" fillId="0" borderId="0" xfId="2" applyFont="1" applyBorder="1" applyAlignment="1">
      <alignment horizontal="center"/>
    </xf>
    <xf numFmtId="9" fontId="1" fillId="0" borderId="0" xfId="2" applyFont="1"/>
    <xf numFmtId="9" fontId="3" fillId="0" borderId="1" xfId="2" applyFont="1" applyBorder="1" applyAlignment="1">
      <alignment horizontal="center"/>
    </xf>
    <xf numFmtId="0" fontId="4" fillId="3" borderId="0" xfId="0" applyFont="1" applyFill="1" applyAlignment="1">
      <alignment horizontal="right"/>
    </xf>
    <xf numFmtId="0" fontId="2" fillId="0" borderId="0" xfId="0" applyFont="1" applyAlignment="1">
      <alignment horizontal="center"/>
    </xf>
    <xf numFmtId="0" fontId="1" fillId="0" borderId="4" xfId="0" applyFont="1" applyBorder="1"/>
    <xf numFmtId="0" fontId="3" fillId="0" borderId="0" xfId="0" applyFont="1"/>
    <xf numFmtId="43" fontId="1" fillId="0" borderId="6" xfId="1" applyFont="1" applyBorder="1"/>
    <xf numFmtId="0" fontId="3" fillId="0" borderId="6" xfId="0" applyFont="1" applyBorder="1" applyAlignment="1">
      <alignment horizontal="center"/>
    </xf>
    <xf numFmtId="43" fontId="4" fillId="0" borderId="1" xfId="1" applyFont="1" applyFill="1" applyBorder="1" applyAlignment="1">
      <alignment horizontal="right"/>
    </xf>
    <xf numFmtId="2" fontId="1" fillId="0" borderId="1" xfId="0" applyNumberFormat="1" applyFont="1" applyBorder="1" applyAlignment="1">
      <alignment wrapText="1"/>
    </xf>
    <xf numFmtId="0" fontId="6" fillId="0" borderId="1" xfId="0" applyFont="1" applyBorder="1" applyAlignment="1">
      <alignment horizontal="center"/>
    </xf>
    <xf numFmtId="164" fontId="1" fillId="0" borderId="1" xfId="1" applyNumberFormat="1" applyFont="1" applyBorder="1" applyAlignment="1">
      <alignment horizontal="left" indent="1"/>
    </xf>
    <xf numFmtId="0" fontId="14" fillId="0" borderId="0" xfId="0" applyFont="1"/>
    <xf numFmtId="0" fontId="11" fillId="0" borderId="5" xfId="0" applyFont="1" applyBorder="1" applyAlignment="1">
      <alignment vertical="center"/>
    </xf>
    <xf numFmtId="43" fontId="1" fillId="0" borderId="1" xfId="1" applyFont="1" applyBorder="1" applyAlignment="1">
      <alignment horizontal="center" vertical="center"/>
    </xf>
    <xf numFmtId="0" fontId="4" fillId="2" borderId="6" xfId="0" applyFont="1" applyFill="1" applyBorder="1" applyAlignment="1">
      <alignment horizontal="center"/>
    </xf>
    <xf numFmtId="0" fontId="1" fillId="0" borderId="12" xfId="0" applyFont="1" applyBorder="1"/>
    <xf numFmtId="0" fontId="1" fillId="0" borderId="13" xfId="0" applyFont="1" applyBorder="1"/>
    <xf numFmtId="0" fontId="1" fillId="0" borderId="14" xfId="0" applyFont="1" applyBorder="1"/>
    <xf numFmtId="0" fontId="4" fillId="2" borderId="15" xfId="0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1" fillId="0" borderId="18" xfId="0" applyFont="1" applyBorder="1"/>
    <xf numFmtId="0" fontId="7" fillId="4" borderId="17" xfId="0" applyFont="1" applyFill="1" applyBorder="1" applyAlignment="1">
      <alignment horizontal="center"/>
    </xf>
    <xf numFmtId="0" fontId="1" fillId="4" borderId="18" xfId="0" applyFont="1" applyFill="1" applyBorder="1"/>
    <xf numFmtId="0" fontId="1" fillId="0" borderId="22" xfId="0" applyFont="1" applyBorder="1"/>
    <xf numFmtId="0" fontId="1" fillId="0" borderId="23" xfId="0" applyFont="1" applyBorder="1"/>
    <xf numFmtId="0" fontId="5" fillId="2" borderId="18" xfId="0" applyFont="1" applyFill="1" applyBorder="1" applyAlignment="1">
      <alignment horizontal="center"/>
    </xf>
    <xf numFmtId="0" fontId="9" fillId="0" borderId="17" xfId="0" applyFont="1" applyBorder="1"/>
    <xf numFmtId="0" fontId="3" fillId="0" borderId="0" xfId="0" applyFont="1" applyAlignment="1">
      <alignment horizontal="center" wrapText="1"/>
    </xf>
    <xf numFmtId="0" fontId="1" fillId="3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right"/>
    </xf>
    <xf numFmtId="0" fontId="8" fillId="2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right"/>
    </xf>
    <xf numFmtId="0" fontId="4" fillId="3" borderId="4" xfId="0" applyFont="1" applyFill="1" applyBorder="1" applyAlignment="1">
      <alignment horizontal="right"/>
    </xf>
    <xf numFmtId="0" fontId="8" fillId="2" borderId="2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right"/>
    </xf>
    <xf numFmtId="0" fontId="4" fillId="3" borderId="7" xfId="0" applyFont="1" applyFill="1" applyBorder="1" applyAlignment="1">
      <alignment horizontal="right"/>
    </xf>
    <xf numFmtId="0" fontId="3" fillId="0" borderId="0" xfId="0" applyFont="1" applyAlignment="1">
      <alignment horizontal="center" wrapText="1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25" xfId="0" applyFont="1" applyFill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1" fillId="3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21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164" fontId="1" fillId="0" borderId="1" xfId="1" applyNumberFormat="1" applyFont="1" applyBorder="1" applyAlignment="1">
      <alignment horizontal="center" vertical="center"/>
    </xf>
    <xf numFmtId="164" fontId="1" fillId="0" borderId="5" xfId="1" applyNumberFormat="1" applyFont="1" applyBorder="1" applyAlignment="1">
      <alignment horizontal="center" vertical="center"/>
    </xf>
    <xf numFmtId="164" fontId="1" fillId="0" borderId="6" xfId="1" applyNumberFormat="1" applyFont="1" applyBorder="1" applyAlignment="1">
      <alignment horizontal="center" vertical="center"/>
    </xf>
    <xf numFmtId="0" fontId="4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2" borderId="2" xfId="0" applyFont="1" applyFill="1" applyBorder="1" applyAlignment="1">
      <alignment horizontal="center" wrapText="1"/>
    </xf>
    <xf numFmtId="0" fontId="8" fillId="2" borderId="3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vertical="center"/>
    </xf>
    <xf numFmtId="43" fontId="5" fillId="2" borderId="5" xfId="1" applyFont="1" applyFill="1" applyBorder="1" applyAlignment="1">
      <alignment horizontal="center" vertical="center" wrapText="1"/>
    </xf>
    <xf numFmtId="43" fontId="5" fillId="2" borderId="6" xfId="1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Solicitud por tipo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OAI!$K$17</c:f>
              <c:strCache>
                <c:ptCount val="1"/>
                <c:pt idx="0">
                  <c:v>Gestión Institucional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OAI!$L$17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33-4627-88AC-869B6AC5A46B}"/>
            </c:ext>
          </c:extLst>
        </c:ser>
        <c:ser>
          <c:idx val="1"/>
          <c:order val="1"/>
          <c:tx>
            <c:strRef>
              <c:f>OAI!$K$18</c:f>
              <c:strCache>
                <c:ptCount val="1"/>
                <c:pt idx="0">
                  <c:v>Gestión de transparencia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OAI!$L$18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E33-4627-88AC-869B6AC5A46B}"/>
            </c:ext>
          </c:extLst>
        </c:ser>
        <c:ser>
          <c:idx val="2"/>
          <c:order val="2"/>
          <c:tx>
            <c:strRef>
              <c:f>OAI!$K$19</c:f>
              <c:strCache>
                <c:ptCount val="1"/>
                <c:pt idx="0">
                  <c:v>Tecnificacion de Sistemas de Riego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OAI!$L$19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E33-4627-88AC-869B6AC5A46B}"/>
            </c:ext>
          </c:extLst>
        </c:ser>
        <c:ser>
          <c:idx val="3"/>
          <c:order val="3"/>
          <c:tx>
            <c:strRef>
              <c:f>OAI!$K$20</c:f>
              <c:strCache>
                <c:ptCount val="1"/>
                <c:pt idx="0">
                  <c:v>Capacitación a Productores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OAI!$L$20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E33-4627-88AC-869B6AC5A46B}"/>
            </c:ext>
          </c:extLst>
        </c:ser>
        <c:ser>
          <c:idx val="4"/>
          <c:order val="4"/>
          <c:tx>
            <c:strRef>
              <c:f>OAI!$K$21</c:f>
              <c:strCache>
                <c:ptCount val="1"/>
                <c:pt idx="0">
                  <c:v>Coordinación Interinstitucional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val>
            <c:numRef>
              <c:f>OAI!$L$21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E33-4627-88AC-869B6AC5A4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18786079"/>
        <c:axId val="1718795231"/>
      </c:barChart>
      <c:catAx>
        <c:axId val="1718786079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Tipo por solicitud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18795231"/>
        <c:crosses val="autoZero"/>
        <c:auto val="1"/>
        <c:lblAlgn val="ctr"/>
        <c:lblOffset val="100"/>
        <c:noMultiLvlLbl val="0"/>
      </c:catAx>
      <c:valAx>
        <c:axId val="17187952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Cantidad de solicitud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187860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Capcitaciones!$T$28</c:f>
              <c:strCache>
                <c:ptCount val="1"/>
                <c:pt idx="0">
                  <c:v>Capacitados por Sexo</c:v>
                </c:pt>
              </c:strCache>
            </c:strRef>
          </c:tx>
          <c:dPt>
            <c:idx val="0"/>
            <c:bubble3D val="0"/>
            <c:explosion val="47"/>
            <c:spPr>
              <a:solidFill>
                <a:srgbClr val="FF66CC"/>
              </a:solidFill>
              <a:ln w="19050">
                <a:solidFill>
                  <a:schemeClr val="accent1">
                    <a:lumMod val="75000"/>
                  </a:schemeClr>
                </a:solidFill>
              </a:ln>
              <a:effectLst>
                <a:innerShdw blurRad="114300">
                  <a:schemeClr val="accent1">
                    <a:lumMod val="75000"/>
                  </a:schemeClr>
                </a:innerShdw>
              </a:effectLst>
              <a:scene3d>
                <a:camera prst="orthographicFront"/>
                <a:lightRig rig="threePt" dir="t"/>
              </a:scene3d>
              <a:sp3d contourW="19050" prstMaterial="flat">
                <a:contourClr>
                  <a:schemeClr val="accent1"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B0E3-4C6E-9F1A-11C6F1C58436}"/>
              </c:ext>
            </c:extLst>
          </c:dPt>
          <c:dPt>
            <c:idx val="1"/>
            <c:bubble3D val="0"/>
            <c:spPr>
              <a:solidFill>
                <a:schemeClr val="accent1">
                  <a:lumMod val="75000"/>
                </a:schemeClr>
              </a:solidFill>
              <a:ln w="19050">
                <a:solidFill>
                  <a:schemeClr val="accent2">
                    <a:lumMod val="75000"/>
                  </a:schemeClr>
                </a:solidFill>
              </a:ln>
              <a:effectLst>
                <a:innerShdw blurRad="114300">
                  <a:schemeClr val="accent2">
                    <a:lumMod val="75000"/>
                  </a:schemeClr>
                </a:innerShdw>
              </a:effectLst>
              <a:scene3d>
                <a:camera prst="orthographicFront"/>
                <a:lightRig rig="threePt" dir="t"/>
              </a:scene3d>
              <a:sp3d contourW="19050" prstMaterial="flat">
                <a:contourClr>
                  <a:schemeClr val="accent2"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B0E3-4C6E-9F1A-11C6F1C58436}"/>
              </c:ext>
            </c:extLst>
          </c:dPt>
          <c:dLbls>
            <c:dLbl>
              <c:idx val="0"/>
              <c:layout>
                <c:manualLayout>
                  <c:x val="0.16228959086951622"/>
                  <c:y val="0.1104042952441663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100" b="0" i="0" u="none" strike="noStrike" kern="1200" baseline="0">
                        <a:solidFill>
                          <a:srgbClr val="FF66CC"/>
                        </a:solidFill>
                        <a:effectLst/>
                        <a:latin typeface="Times New Roman" panose="02020603050405020304" pitchFamily="18" charset="0"/>
                        <a:ea typeface="+mn-ea"/>
                        <a:cs typeface="Times New Roman" panose="02020603050405020304" pitchFamily="18" charset="0"/>
                      </a:defRPr>
                    </a:pPr>
                    <a:fld id="{A3768747-A0D7-479C-8B59-943817FB5E40}" type="CATEGORYNAME">
                      <a:rPr lang="en-US" sz="1100" b="0">
                        <a:solidFill>
                          <a:srgbClr val="FF66CC"/>
                        </a:solidFill>
                      </a:rPr>
                      <a:pPr>
                        <a:defRPr sz="1100">
                          <a:solidFill>
                            <a:srgbClr val="FF66CC"/>
                          </a:solidFill>
                        </a:defRPr>
                      </a:pPr>
                      <a:t>[NOMBRE DE CATEGORÍA]</a:t>
                    </a:fld>
                    <a:r>
                      <a:rPr lang="en-US" sz="1100" b="0" baseline="0">
                        <a:solidFill>
                          <a:srgbClr val="FF66CC"/>
                        </a:solidFill>
                      </a:rPr>
                      <a:t>
</a:t>
                    </a:r>
                    <a:fld id="{E9D3B089-1DFA-4B37-8A6A-E321164B2F8D}" type="PERCENTAGE">
                      <a:rPr lang="en-US" sz="1100" b="1" baseline="0">
                        <a:solidFill>
                          <a:srgbClr val="FF66CC"/>
                        </a:solidFill>
                      </a:rPr>
                      <a:pPr>
                        <a:defRPr sz="1100">
                          <a:solidFill>
                            <a:srgbClr val="FF66CC"/>
                          </a:solidFill>
                        </a:defRPr>
                      </a:pPr>
                      <a:t>[PORCENTAJE]</a:t>
                    </a:fld>
                    <a:endParaRPr lang="en-US" sz="1100" b="0" baseline="0">
                      <a:solidFill>
                        <a:srgbClr val="FF66CC"/>
                      </a:solidFill>
                    </a:endParaRPr>
                  </a:p>
                </c:rich>
              </c:tx>
              <c:spPr>
                <a:solidFill>
                  <a:schemeClr val="lt1">
                    <a:alpha val="90000"/>
                  </a:schemeClr>
                </a:solidFill>
                <a:ln w="12700" cap="flat" cmpd="sng" algn="ctr">
                  <a:solidFill>
                    <a:schemeClr val="accent1"/>
                  </a:solidFill>
                  <a:round/>
                </a:ln>
                <a:effectLst>
                  <a:outerShdw blurRad="50800" dist="38100" dir="2700000" algn="tl" rotWithShape="0">
                    <a:schemeClr val="accent1">
                      <a:lumMod val="75000"/>
                      <a:alpha val="40000"/>
                    </a:scheme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0" i="0" u="none" strike="noStrike" kern="1200" baseline="0">
                      <a:solidFill>
                        <a:srgbClr val="FF66CC"/>
                      </a:solidFill>
                      <a:effectLst/>
                      <a:latin typeface="Times New Roman" panose="02020603050405020304" pitchFamily="18" charset="0"/>
                      <a:ea typeface="+mn-ea"/>
                      <a:cs typeface="Times New Roman" panose="02020603050405020304" pitchFamily="18" charset="0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B0E3-4C6E-9F1A-11C6F1C58436}"/>
                </c:ext>
              </c:extLst>
            </c:dLbl>
            <c:dLbl>
              <c:idx val="1"/>
              <c:layout>
                <c:manualLayout>
                  <c:x val="-0.22474395533747807"/>
                  <c:y val="-0.51004623851893094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100" b="0" i="0" u="none" strike="noStrike" kern="1200" baseline="0">
                        <a:solidFill>
                          <a:schemeClr val="accent1">
                            <a:lumMod val="75000"/>
                          </a:schemeClr>
                        </a:solidFill>
                        <a:effectLst/>
                        <a:latin typeface="Times New Roman" panose="02020603050405020304" pitchFamily="18" charset="0"/>
                        <a:ea typeface="+mn-ea"/>
                        <a:cs typeface="Times New Roman" panose="02020603050405020304" pitchFamily="18" charset="0"/>
                      </a:defRPr>
                    </a:pPr>
                    <a:fld id="{74D2F116-A0AC-4A7C-8DBE-09E72E724F80}" type="CATEGORYNAME">
                      <a:rPr lang="en-US" sz="1100" b="0">
                        <a:solidFill>
                          <a:schemeClr val="accent1">
                            <a:lumMod val="75000"/>
                          </a:schemeClr>
                        </a:solidFill>
                      </a:rPr>
                      <a:pPr>
                        <a:defRPr sz="1100">
                          <a:solidFill>
                            <a:schemeClr val="accent1">
                              <a:lumMod val="75000"/>
                            </a:schemeClr>
                          </a:solidFill>
                        </a:defRPr>
                      </a:pPr>
                      <a:t>[NOMBRE DE CATEGORÍA]</a:t>
                    </a:fld>
                    <a:r>
                      <a:rPr lang="en-US" sz="1100" b="0" baseline="0">
                        <a:solidFill>
                          <a:schemeClr val="accent1">
                            <a:lumMod val="75000"/>
                          </a:schemeClr>
                        </a:solidFill>
                      </a:rPr>
                      <a:t>
</a:t>
                    </a:r>
                    <a:fld id="{2089E20F-0680-4760-BBDB-B7B314CAE98E}" type="PERCENTAGE">
                      <a:rPr lang="en-US" sz="1100" b="1" baseline="0">
                        <a:solidFill>
                          <a:schemeClr val="accent1">
                            <a:lumMod val="75000"/>
                          </a:schemeClr>
                        </a:solidFill>
                      </a:rPr>
                      <a:pPr>
                        <a:defRPr sz="1100">
                          <a:solidFill>
                            <a:schemeClr val="accent1">
                              <a:lumMod val="75000"/>
                            </a:schemeClr>
                          </a:solidFill>
                        </a:defRPr>
                      </a:pPr>
                      <a:t>[PORCENTAJE]</a:t>
                    </a:fld>
                    <a:endParaRPr lang="en-US" sz="1100" b="0" baseline="0">
                      <a:solidFill>
                        <a:schemeClr val="accent1">
                          <a:lumMod val="75000"/>
                        </a:schemeClr>
                      </a:solidFill>
                    </a:endParaRPr>
                  </a:p>
                </c:rich>
              </c:tx>
              <c:spPr>
                <a:solidFill>
                  <a:schemeClr val="lt1">
                    <a:alpha val="90000"/>
                  </a:schemeClr>
                </a:solidFill>
                <a:ln w="12700" cap="flat" cmpd="sng" algn="ctr">
                  <a:solidFill>
                    <a:schemeClr val="accent2"/>
                  </a:solidFill>
                  <a:round/>
                </a:ln>
                <a:effectLst>
                  <a:outerShdw blurRad="50800" dist="38100" dir="2700000" algn="tl" rotWithShape="0">
                    <a:schemeClr val="accent2">
                      <a:lumMod val="75000"/>
                      <a:alpha val="40000"/>
                    </a:scheme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0" i="0" u="none" strike="noStrike" kern="1200" baseline="0">
                      <a:solidFill>
                        <a:schemeClr val="accent1">
                          <a:lumMod val="75000"/>
                        </a:schemeClr>
                      </a:solidFill>
                      <a:effectLst/>
                      <a:latin typeface="Times New Roman" panose="02020603050405020304" pitchFamily="18" charset="0"/>
                      <a:ea typeface="+mn-ea"/>
                      <a:cs typeface="Times New Roman" panose="02020603050405020304" pitchFamily="18" charset="0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B0E3-4C6E-9F1A-11C6F1C58436}"/>
                </c:ext>
              </c:extLst>
            </c:dLbl>
            <c:spPr>
              <a:solidFill>
                <a:sysClr val="window" lastClr="FFFFFF">
                  <a:alpha val="90000"/>
                </a:sysClr>
              </a:solidFill>
              <a:ln w="12700" cap="flat" cmpd="sng" algn="ctr">
                <a:solidFill>
                  <a:srgbClr val="4472C4"/>
                </a:solidFill>
                <a:round/>
              </a:ln>
              <a:effectLst>
                <a:outerShdw blurRad="50800" dist="38100" dir="2700000" algn="tl" rotWithShape="0">
                  <a:srgbClr val="4472C4">
                    <a:lumMod val="75000"/>
                    <a:alpha val="40000"/>
                  </a:srgbClr>
                </a:outerShdw>
              </a:effectLst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accent1"/>
                    </a:solidFill>
                    <a:effectLst/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1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Capcitaciones!$U$30:$U$31</c:f>
              <c:strCache>
                <c:ptCount val="2"/>
                <c:pt idx="0">
                  <c:v>Femenino</c:v>
                </c:pt>
                <c:pt idx="1">
                  <c:v>Masculino</c:v>
                </c:pt>
              </c:strCache>
            </c:strRef>
          </c:cat>
          <c:val>
            <c:numRef>
              <c:f>Capcitaciones!$V$30:$V$31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DC-4B11-95F3-8A1EA4858A2A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s-DO"/>
              <a:t>Solicitudes por Sexo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FF66CC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8385-43D4-AF98-2F8D476A98C6}"/>
              </c:ext>
            </c:extLst>
          </c:dPt>
          <c:dPt>
            <c:idx val="1"/>
            <c:bubble3D val="0"/>
            <c:spPr>
              <a:solidFill>
                <a:schemeClr val="accent1">
                  <a:lumMod val="75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2-8385-43D4-AF98-2F8D476A98C6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OAI!$P$17:$P$18</c:f>
              <c:strCache>
                <c:ptCount val="2"/>
                <c:pt idx="0">
                  <c:v>Femenino</c:v>
                </c:pt>
                <c:pt idx="1">
                  <c:v>Masculino</c:v>
                </c:pt>
              </c:strCache>
            </c:strRef>
          </c:cat>
          <c:val>
            <c:numRef>
              <c:f>OAI!$Q$17:$Q$18</c:f>
              <c:numCache>
                <c:formatCode>General</c:formatCode>
                <c:ptCount val="2"/>
                <c:pt idx="0">
                  <c:v>1</c:v>
                </c:pt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85-43D4-AF98-2F8D476A98C6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 w="25400"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s-DO"/>
              <a:t>Solicitudes por Edad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bar"/>
        <c:grouping val="clustered"/>
        <c:varyColors val="0"/>
        <c:ser>
          <c:idx val="0"/>
          <c:order val="0"/>
          <c:tx>
            <c:strRef>
              <c:f>OAI!$F$15:$F$16</c:f>
              <c:strCache>
                <c:ptCount val="2"/>
                <c:pt idx="0">
                  <c:v>18 - 27</c:v>
                </c:pt>
                <c:pt idx="1">
                  <c:v>28 - 37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accent1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75000"/>
                </a:schemeClr>
              </a:contourClr>
            </a:sp3d>
          </c:spPr>
          <c:invertIfNegative val="0"/>
          <c:cat>
            <c:strRef>
              <c:f>OAI!$W$34:$W$39</c:f>
              <c:strCache>
                <c:ptCount val="6"/>
                <c:pt idx="0">
                  <c:v>De 18 a 27 años</c:v>
                </c:pt>
                <c:pt idx="1">
                  <c:v>De 28 a 37 años</c:v>
                </c:pt>
                <c:pt idx="2">
                  <c:v>De 38 a 47 años</c:v>
                </c:pt>
                <c:pt idx="3">
                  <c:v>De 48 a 57 años</c:v>
                </c:pt>
                <c:pt idx="4">
                  <c:v>De 58 a 67 años</c:v>
                </c:pt>
                <c:pt idx="5">
                  <c:v>Más de 67 años</c:v>
                </c:pt>
              </c:strCache>
            </c:strRef>
          </c:cat>
          <c:val>
            <c:numRef>
              <c:f>OAI!$X$34:$X$39</c:f>
              <c:numCache>
                <c:formatCode>General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0-CE7F-46EC-A49D-29003BA2FE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shape val="box"/>
        <c:axId val="368101215"/>
        <c:axId val="368097471"/>
        <c:axId val="0"/>
      </c:bar3DChart>
      <c:catAx>
        <c:axId val="368101215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368097471"/>
        <c:crosses val="autoZero"/>
        <c:auto val="1"/>
        <c:lblAlgn val="ctr"/>
        <c:lblOffset val="100"/>
        <c:noMultiLvlLbl val="0"/>
      </c:catAx>
      <c:valAx>
        <c:axId val="368097471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36810121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view3D>
      <c:rotX val="15"/>
      <c:rotY val="2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 w="25400">
          <a:noFill/>
        </a:ln>
        <a:effectLst/>
        <a:sp3d/>
      </c:spPr>
    </c:sideWall>
    <c:backWall>
      <c:thickness val="0"/>
      <c:spPr>
        <a:noFill/>
        <a:ln w="25400">
          <a:noFill/>
        </a:ln>
        <a:effectLst/>
        <a:sp3d/>
      </c:spPr>
    </c:backWall>
    <c:plotArea>
      <c:layout/>
      <c:bar3DChart>
        <c:barDir val="bar"/>
        <c:grouping val="clustered"/>
        <c:varyColors val="0"/>
        <c:ser>
          <c:idx val="1"/>
          <c:order val="0"/>
          <c:tx>
            <c:strRef>
              <c:f>OAI!$J$15</c:f>
              <c:strCache>
                <c:ptCount val="1"/>
                <c:pt idx="0">
                  <c:v>Cantidad de Solicitudes por Tipo</c:v>
                </c:pt>
              </c:strCache>
            </c:strRef>
          </c:tx>
          <c:spPr>
            <a:solidFill>
              <a:schemeClr val="accent2"/>
            </a:solidFill>
            <a:ln w="25400">
              <a:solidFill>
                <a:schemeClr val="lt1"/>
              </a:solidFill>
            </a:ln>
            <a:effectLst/>
            <a:sp3d contourW="25400">
              <a:contourClr>
                <a:schemeClr val="lt1"/>
              </a:contourClr>
            </a:sp3d>
          </c:spPr>
          <c:invertIfNegative val="0"/>
          <c:dPt>
            <c:idx val="0"/>
            <c:invertIfNegative val="0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CDAA-4117-96A2-D5031FE95EC2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CDAA-4117-96A2-D5031FE95EC2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CDAA-4117-96A2-D5031FE95EC2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CDAA-4117-96A2-D5031FE95EC2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CDAA-4117-96A2-D5031FE95EC2}"/>
              </c:ext>
            </c:extLst>
          </c:dPt>
          <c:dLbls>
            <c:dLbl>
              <c:idx val="2"/>
              <c:layout>
                <c:manualLayout>
                  <c:x val="-0.13150652082686157"/>
                  <c:y val="9.241545623036626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DAA-4117-96A2-D5031FE95EC2}"/>
                </c:ext>
              </c:extLst>
            </c:dLbl>
            <c:dLbl>
              <c:idx val="3"/>
              <c:layout>
                <c:manualLayout>
                  <c:x val="-0.1349672187433579"/>
                  <c:y val="1.38623184345549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DAA-4117-96A2-D5031FE95EC2}"/>
                </c:ext>
              </c:extLst>
            </c:dLbl>
            <c:dLbl>
              <c:idx val="4"/>
              <c:layout>
                <c:manualLayout>
                  <c:x val="-0.13842791665985427"/>
                  <c:y val="9.241545623036711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DAA-4117-96A2-D5031FE95EC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5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OAI!$K$17:$K$21</c:f>
              <c:strCache>
                <c:ptCount val="5"/>
                <c:pt idx="0">
                  <c:v>Gestión Institucional</c:v>
                </c:pt>
                <c:pt idx="1">
                  <c:v>Gestión de transparencia</c:v>
                </c:pt>
                <c:pt idx="2">
                  <c:v>Tecnificacion de Sistemas de Riego</c:v>
                </c:pt>
                <c:pt idx="3">
                  <c:v>Capacitación a Productores</c:v>
                </c:pt>
                <c:pt idx="4">
                  <c:v>Coordinación Interinstitucional</c:v>
                </c:pt>
              </c:strCache>
            </c:strRef>
          </c:cat>
          <c:val>
            <c:numRef>
              <c:f>OAI!$L$17:$L$21</c:f>
              <c:numCache>
                <c:formatCode>General</c:formatCode>
                <c:ptCount val="5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66F-4232-BE0B-77B6E5ADE5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shape val="box"/>
        <c:axId val="2096084383"/>
        <c:axId val="2096085215"/>
        <c:axId val="0"/>
      </c:bar3DChart>
      <c:valAx>
        <c:axId val="2096085215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crossAx val="2096084383"/>
        <c:crosses val="autoZero"/>
        <c:crossBetween val="between"/>
      </c:valAx>
      <c:catAx>
        <c:axId val="2096084383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096085215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tx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>
                <a:solidFill>
                  <a:schemeClr val="tx1"/>
                </a:solidFill>
              </a:rPr>
              <a:t>Cantidad de solicitudes por Sexo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tx1"/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OAI!$O$15</c:f>
              <c:strCache>
                <c:ptCount val="1"/>
                <c:pt idx="0">
                  <c:v>Cantidad de solicitudes por Sexo</c:v>
                </c:pt>
              </c:strCache>
            </c:strRef>
          </c:tx>
          <c:dPt>
            <c:idx val="0"/>
            <c:bubble3D val="0"/>
            <c:spPr>
              <a:solidFill>
                <a:srgbClr val="FF66CC"/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8D3F-44EC-AB18-4FF98E59B466}"/>
              </c:ext>
            </c:extLst>
          </c:dPt>
          <c:dPt>
            <c:idx val="1"/>
            <c:bubble3D val="0"/>
            <c:spPr>
              <a:solidFill>
                <a:schemeClr val="accent1">
                  <a:lumMod val="75000"/>
                </a:schemeClr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8D3F-44EC-AB18-4FF98E59B466}"/>
              </c:ext>
            </c:extLst>
          </c:dPt>
          <c:dLbls>
            <c:dLbl>
              <c:idx val="0"/>
              <c:layout>
                <c:manualLayout>
                  <c:x val="-9.8281148561652917E-2"/>
                  <c:y val="-0.26006973483792506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D3F-44EC-AB18-4FF98E59B46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OAI!$P$17:$P$18</c:f>
              <c:strCache>
                <c:ptCount val="2"/>
                <c:pt idx="0">
                  <c:v>Femenino</c:v>
                </c:pt>
                <c:pt idx="1">
                  <c:v>Masculino</c:v>
                </c:pt>
              </c:strCache>
            </c:strRef>
          </c:cat>
          <c:val>
            <c:numRef>
              <c:f>OAI!$Q$17:$Q$18</c:f>
              <c:numCache>
                <c:formatCode>General</c:formatCode>
                <c:ptCount val="2"/>
                <c:pt idx="0">
                  <c:v>1</c:v>
                </c:pt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D3-47A0-86B9-29B7A49D1F38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>
      <a:noFill/>
    </a:ln>
    <a:effectLst/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/>
              <a:t>Cantidad de Tareas con Potencial de Tecnificación por Ubicación</a:t>
            </a:r>
          </a:p>
        </c:rich>
      </c:tx>
      <c:layout>
        <c:manualLayout>
          <c:xMode val="edge"/>
          <c:yMode val="edge"/>
          <c:x val="0.18185854319230504"/>
          <c:y val="5.45764736722231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Topografia!$H$11:$K$11</c:f>
              <c:strCache>
                <c:ptCount val="1"/>
                <c:pt idx="0">
                  <c:v>Cantidad de Km por Ubicación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accent1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75000"/>
                </a:schemeClr>
              </a:contourClr>
            </a:sp3d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alpha val="85000"/>
                </a:schemeClr>
              </a:solidFill>
              <a:ln w="9525" cap="flat" cmpd="sng" algn="ctr">
                <a:solidFill>
                  <a:schemeClr val="accent1">
                    <a:lumMod val="75000"/>
                  </a:schemeClr>
                </a:solidFill>
                <a:round/>
              </a:ln>
              <a:effectLst/>
              <a:sp3d contourW="9525">
                <a:contourClr>
                  <a:schemeClr val="accent1"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5B27-4E2E-B79B-152317DE4EF1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1">
                  <a:alpha val="85000"/>
                </a:schemeClr>
              </a:solidFill>
              <a:ln w="9525" cap="flat" cmpd="sng" algn="ctr">
                <a:solidFill>
                  <a:schemeClr val="accent1">
                    <a:lumMod val="75000"/>
                  </a:schemeClr>
                </a:solidFill>
                <a:round/>
              </a:ln>
              <a:effectLst/>
              <a:sp3d contourW="9525">
                <a:contourClr>
                  <a:schemeClr val="accent1"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5B27-4E2E-B79B-152317DE4EF1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1">
                  <a:alpha val="85000"/>
                </a:schemeClr>
              </a:solidFill>
              <a:ln w="9525" cap="flat" cmpd="sng" algn="ctr">
                <a:solidFill>
                  <a:schemeClr val="accent1">
                    <a:lumMod val="75000"/>
                  </a:schemeClr>
                </a:solidFill>
                <a:round/>
              </a:ln>
              <a:effectLst/>
              <a:sp3d contourW="9525">
                <a:contourClr>
                  <a:schemeClr val="accent1"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5B27-4E2E-B79B-152317DE4EF1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1">
                  <a:alpha val="85000"/>
                </a:schemeClr>
              </a:solidFill>
              <a:ln w="9525" cap="flat" cmpd="sng" algn="ctr">
                <a:solidFill>
                  <a:schemeClr val="accent1">
                    <a:lumMod val="75000"/>
                  </a:schemeClr>
                </a:solidFill>
                <a:round/>
              </a:ln>
              <a:effectLst/>
              <a:sp3d contourW="9525">
                <a:contourClr>
                  <a:schemeClr val="accent1"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5B27-4E2E-B79B-152317DE4EF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Topografia!$I$13:$I$16</c:f>
              <c:strCache>
                <c:ptCount val="1"/>
                <c:pt idx="0">
                  <c:v>San Juan de la Maguana, Barrancas (Plan San Juan )</c:v>
                </c:pt>
              </c:strCache>
            </c:strRef>
          </c:cat>
          <c:val>
            <c:numRef>
              <c:f>Topografia!$J$13:$J$16</c:f>
              <c:numCache>
                <c:formatCode>_(* #,##0.00_);_(* \(#,##0.00\);_(* "-"??_);_(@_)</c:formatCode>
                <c:ptCount val="4"/>
                <c:pt idx="0">
                  <c:v>7778.29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DB5-4C3A-A64E-B261C82759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shape val="box"/>
        <c:axId val="1482167727"/>
        <c:axId val="1482167311"/>
        <c:axId val="0"/>
      </c:bar3DChart>
      <c:catAx>
        <c:axId val="14821677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482167311"/>
        <c:crosses val="autoZero"/>
        <c:auto val="1"/>
        <c:lblAlgn val="ctr"/>
        <c:lblOffset val="100"/>
        <c:noMultiLvlLbl val="0"/>
      </c:catAx>
      <c:valAx>
        <c:axId val="1482167311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crossAx val="148216772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all" spc="5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Tipo</a:t>
            </a:r>
            <a:r>
              <a:rPr lang="en-US" baseline="0"/>
              <a:t> de Extension por tipo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all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Extencion!$J$15:$J$18</c:f>
              <c:strCache>
                <c:ptCount val="4"/>
                <c:pt idx="0">
                  <c:v>Descensos Comunales</c:v>
                </c:pt>
                <c:pt idx="1">
                  <c:v>Descensos Individuales </c:v>
                </c:pt>
                <c:pt idx="2">
                  <c:v>Socialización Institucional</c:v>
                </c:pt>
                <c:pt idx="3">
                  <c:v>Levantamiento Demográfico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3E10-4CAE-8712-01D008168CD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3E10-4CAE-8712-01D008168CD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7BA6-4A2A-973E-13D6F8B1868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7BA6-4A2A-973E-13D6F8B1868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Extencion!$J$15:$J$18</c:f>
              <c:strCache>
                <c:ptCount val="4"/>
                <c:pt idx="0">
                  <c:v>Descensos Comunales</c:v>
                </c:pt>
                <c:pt idx="1">
                  <c:v>Descensos Individuales </c:v>
                </c:pt>
                <c:pt idx="2">
                  <c:v>Socialización Institucional</c:v>
                </c:pt>
                <c:pt idx="3">
                  <c:v>Levantamiento Demográfico</c:v>
                </c:pt>
              </c:strCache>
            </c:strRef>
          </c:cat>
          <c:val>
            <c:numRef>
              <c:f>Extencion!$K$15:$K$18</c:f>
              <c:numCache>
                <c:formatCode>General</c:formatCode>
                <c:ptCount val="4"/>
                <c:pt idx="0">
                  <c:v>1</c:v>
                </c:pt>
                <c:pt idx="1">
                  <c:v>0</c:v>
                </c:pt>
                <c:pt idx="2">
                  <c:v>2</c:v>
                </c:pt>
                <c:pt idx="3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B6-4A6A-9EF4-FB56C6A5128A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tx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s-DO">
                <a:solidFill>
                  <a:schemeClr val="tx1"/>
                </a:solidFill>
              </a:rPr>
              <a:t>Capacitaciones por tipo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tx1"/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view3D>
      <c:rotX val="30"/>
      <c:rotY val="2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 w="25400">
          <a:noFill/>
        </a:ln>
        <a:effectLst/>
        <a:sp3d/>
      </c:spPr>
    </c:sideWall>
    <c:backWall>
      <c:thickness val="0"/>
      <c:spPr>
        <a:noFill/>
        <a:ln w="25400"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dPt>
            <c:idx val="0"/>
            <c:invertIfNegative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FB65-44EA-A482-32038C351373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FB65-44EA-A482-32038C351373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FB65-44EA-A482-32038C351373}"/>
              </c:ext>
            </c:extLst>
          </c:dPt>
          <c:dLbls>
            <c:dLbl>
              <c:idx val="0"/>
              <c:layout>
                <c:manualLayout>
                  <c:x val="2.3875349715929923E-17"/>
                  <c:y val="0.1127537847983038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B65-44EA-A482-32038C35137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Capcitaciones!$P$13:$P$15</c:f>
              <c:strCache>
                <c:ptCount val="3"/>
                <c:pt idx="0">
                  <c:v>Uso y mantenimiento de sistemas de riego</c:v>
                </c:pt>
                <c:pt idx="1">
                  <c:v>Técnico en Instalación y Reparacion de sistemas de riego</c:v>
                </c:pt>
                <c:pt idx="2">
                  <c:v>Uso eficiente del agua para riego</c:v>
                </c:pt>
              </c:strCache>
            </c:strRef>
          </c:cat>
          <c:val>
            <c:numRef>
              <c:f>Capcitaciones!$Q$13:$Q$15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18-4ED9-A4C6-3053A705A8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shape val="box"/>
        <c:axId val="1959229439"/>
        <c:axId val="1959231103"/>
        <c:axId val="0"/>
      </c:bar3DChart>
      <c:catAx>
        <c:axId val="19592294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959231103"/>
        <c:crosses val="autoZero"/>
        <c:auto val="1"/>
        <c:lblAlgn val="ctr"/>
        <c:lblOffset val="100"/>
        <c:noMultiLvlLbl val="0"/>
      </c:catAx>
      <c:valAx>
        <c:axId val="1959231103"/>
        <c:scaling>
          <c:orientation val="minMax"/>
        </c:scaling>
        <c:delete val="1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crossAx val="19592294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>
      <a:noFill/>
    </a:ln>
    <a:effectLst/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1838132860234711"/>
          <c:y val="2.958442042489750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solidFill>
          <a:schemeClr val="bg2">
            <a:lumMod val="75000"/>
            <a:alpha val="27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1"/>
        <c:ser>
          <c:idx val="0"/>
          <c:order val="0"/>
          <c:tx>
            <c:strRef>
              <c:f>Capcitaciones!$O$28</c:f>
              <c:strCache>
                <c:ptCount val="1"/>
                <c:pt idx="0">
                  <c:v>Capacitados por rango de edad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chemeClr val="accent1">
                  <a:alpha val="88000"/>
                </a:schemeClr>
              </a:solidFill>
              <a:ln>
                <a:solidFill>
                  <a:schemeClr val="accent1">
                    <a:lumMod val="50000"/>
                  </a:schemeClr>
                </a:solidFill>
              </a:ln>
              <a:effectLst/>
              <a:scene3d>
                <a:camera prst="orthographicFront"/>
                <a:lightRig rig="threePt" dir="t"/>
              </a:scene3d>
              <a:sp3d prstMaterial="flat">
                <a:contourClr>
                  <a:schemeClr val="accent1">
                    <a:lumMod val="50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59FF-4B3F-AF17-00551DB51C3F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>
                  <a:alpha val="88000"/>
                </a:schemeClr>
              </a:solidFill>
              <a:ln>
                <a:solidFill>
                  <a:schemeClr val="accent2">
                    <a:lumMod val="50000"/>
                  </a:schemeClr>
                </a:solidFill>
              </a:ln>
              <a:effectLst/>
              <a:scene3d>
                <a:camera prst="orthographicFront"/>
                <a:lightRig rig="threePt" dir="t"/>
              </a:scene3d>
              <a:sp3d prstMaterial="flat">
                <a:contourClr>
                  <a:schemeClr val="accent2">
                    <a:lumMod val="50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59FF-4B3F-AF17-00551DB51C3F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3">
                  <a:alpha val="88000"/>
                </a:schemeClr>
              </a:solidFill>
              <a:ln>
                <a:solidFill>
                  <a:schemeClr val="accent3">
                    <a:lumMod val="50000"/>
                  </a:schemeClr>
                </a:solidFill>
              </a:ln>
              <a:effectLst/>
              <a:scene3d>
                <a:camera prst="orthographicFront"/>
                <a:lightRig rig="threePt" dir="t"/>
              </a:scene3d>
              <a:sp3d prstMaterial="flat">
                <a:contourClr>
                  <a:schemeClr val="accent3">
                    <a:lumMod val="50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59FF-4B3F-AF17-00551DB51C3F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4">
                  <a:alpha val="88000"/>
                </a:schemeClr>
              </a:solidFill>
              <a:ln>
                <a:solidFill>
                  <a:schemeClr val="accent4">
                    <a:lumMod val="50000"/>
                  </a:schemeClr>
                </a:solidFill>
              </a:ln>
              <a:effectLst/>
              <a:scene3d>
                <a:camera prst="orthographicFront"/>
                <a:lightRig rig="threePt" dir="t"/>
              </a:scene3d>
              <a:sp3d prstMaterial="flat">
                <a:contourClr>
                  <a:schemeClr val="accent4">
                    <a:lumMod val="50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59FF-4B3F-AF17-00551DB51C3F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5">
                  <a:alpha val="88000"/>
                </a:schemeClr>
              </a:solidFill>
              <a:ln>
                <a:solidFill>
                  <a:schemeClr val="accent5">
                    <a:lumMod val="50000"/>
                  </a:schemeClr>
                </a:solidFill>
              </a:ln>
              <a:effectLst/>
              <a:scene3d>
                <a:camera prst="orthographicFront"/>
                <a:lightRig rig="threePt" dir="t"/>
              </a:scene3d>
              <a:sp3d prstMaterial="flat">
                <a:contourClr>
                  <a:schemeClr val="accent5">
                    <a:lumMod val="50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59FF-4B3F-AF17-00551DB51C3F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6">
                  <a:alpha val="88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</a:ln>
              <a:effectLst/>
              <a:scene3d>
                <a:camera prst="orthographicFront"/>
                <a:lightRig rig="threePt" dir="t"/>
              </a:scene3d>
              <a:sp3d prstMaterial="flat">
                <a:contourClr>
                  <a:schemeClr val="accent6">
                    <a:lumMod val="50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59FF-4B3F-AF17-00551DB51C3F}"/>
              </c:ext>
            </c:extLst>
          </c:dPt>
          <c:dLbls>
            <c:dLbl>
              <c:idx val="0"/>
              <c:spPr>
                <a:solidFill>
                  <a:schemeClr val="accent1">
                    <a:alpha val="30000"/>
                  </a:schemeClr>
                </a:solidFill>
                <a:ln>
                  <a:solidFill>
                    <a:schemeClr val="lt1">
                      <a:alpha val="50000"/>
                    </a:schemeClr>
                  </a:solidFill>
                  <a:round/>
                </a:ln>
                <a:effectLst>
                  <a:outerShdw blurRad="63500" dist="88900" dir="2700000" algn="tl" rotWithShape="0">
                    <a:prstClr val="black">
                      <a:alpha val="40000"/>
                    </a:prstClr>
                  </a:outerShdw>
                </a:effectLst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1" i="0" u="none" strike="noStrike" kern="1200" baseline="0">
                      <a:solidFill>
                        <a:schemeClr val="tx1"/>
                      </a:solidFill>
                      <a:latin typeface="Times New Roman" panose="02020603050405020304" pitchFamily="18" charset="0"/>
                      <a:ea typeface="+mn-ea"/>
                      <a:cs typeface="Times New Roman" panose="02020603050405020304" pitchFamily="18" charset="0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59FF-4B3F-AF17-00551DB51C3F}"/>
                </c:ext>
              </c:extLst>
            </c:dLbl>
            <c:dLbl>
              <c:idx val="1"/>
              <c:spPr>
                <a:solidFill>
                  <a:schemeClr val="accent2">
                    <a:alpha val="30000"/>
                  </a:schemeClr>
                </a:solidFill>
                <a:ln>
                  <a:solidFill>
                    <a:schemeClr val="lt1">
                      <a:alpha val="50000"/>
                    </a:schemeClr>
                  </a:solidFill>
                  <a:round/>
                </a:ln>
                <a:effectLst>
                  <a:outerShdw blurRad="63500" dist="88900" dir="2700000" algn="tl" rotWithShape="0">
                    <a:prstClr val="black">
                      <a:alpha val="40000"/>
                    </a:prstClr>
                  </a:outerShdw>
                </a:effectLst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1" i="0" u="none" strike="noStrike" kern="1200" baseline="0">
                      <a:solidFill>
                        <a:schemeClr val="tx1"/>
                      </a:solidFill>
                      <a:latin typeface="Times New Roman" panose="02020603050405020304" pitchFamily="18" charset="0"/>
                      <a:ea typeface="+mn-ea"/>
                      <a:cs typeface="Times New Roman" panose="02020603050405020304" pitchFamily="18" charset="0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59FF-4B3F-AF17-00551DB51C3F}"/>
                </c:ext>
              </c:extLst>
            </c:dLbl>
            <c:dLbl>
              <c:idx val="2"/>
              <c:spPr>
                <a:solidFill>
                  <a:schemeClr val="accent3">
                    <a:alpha val="30000"/>
                  </a:schemeClr>
                </a:solidFill>
                <a:ln>
                  <a:solidFill>
                    <a:schemeClr val="lt1">
                      <a:alpha val="50000"/>
                    </a:schemeClr>
                  </a:solidFill>
                  <a:round/>
                </a:ln>
                <a:effectLst>
                  <a:outerShdw blurRad="63500" dist="88900" dir="2700000" algn="tl" rotWithShape="0">
                    <a:prstClr val="black">
                      <a:alpha val="40000"/>
                    </a:prstClr>
                  </a:outerShdw>
                </a:effectLst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1" i="0" u="none" strike="noStrike" kern="1200" baseline="0">
                      <a:solidFill>
                        <a:schemeClr val="tx1"/>
                      </a:solidFill>
                      <a:latin typeface="Times New Roman" panose="02020603050405020304" pitchFamily="18" charset="0"/>
                      <a:ea typeface="+mn-ea"/>
                      <a:cs typeface="Times New Roman" panose="02020603050405020304" pitchFamily="18" charset="0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59FF-4B3F-AF17-00551DB51C3F}"/>
                </c:ext>
              </c:extLst>
            </c:dLbl>
            <c:dLbl>
              <c:idx val="3"/>
              <c:spPr>
                <a:solidFill>
                  <a:schemeClr val="accent4">
                    <a:alpha val="30000"/>
                  </a:schemeClr>
                </a:solidFill>
                <a:ln>
                  <a:solidFill>
                    <a:schemeClr val="lt1">
                      <a:alpha val="50000"/>
                    </a:schemeClr>
                  </a:solidFill>
                  <a:round/>
                </a:ln>
                <a:effectLst>
                  <a:outerShdw blurRad="63500" dist="88900" dir="2700000" algn="tl" rotWithShape="0">
                    <a:prstClr val="black">
                      <a:alpha val="40000"/>
                    </a:prstClr>
                  </a:outerShdw>
                </a:effectLst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1" i="0" u="none" strike="noStrike" kern="1200" baseline="0">
                      <a:solidFill>
                        <a:schemeClr val="tx1"/>
                      </a:solidFill>
                      <a:latin typeface="Times New Roman" panose="02020603050405020304" pitchFamily="18" charset="0"/>
                      <a:ea typeface="+mn-ea"/>
                      <a:cs typeface="Times New Roman" panose="02020603050405020304" pitchFamily="18" charset="0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7-59FF-4B3F-AF17-00551DB51C3F}"/>
                </c:ext>
              </c:extLst>
            </c:dLbl>
            <c:dLbl>
              <c:idx val="4"/>
              <c:spPr>
                <a:solidFill>
                  <a:schemeClr val="accent5">
                    <a:alpha val="30000"/>
                  </a:schemeClr>
                </a:solidFill>
                <a:ln>
                  <a:solidFill>
                    <a:schemeClr val="lt1">
                      <a:alpha val="50000"/>
                    </a:schemeClr>
                  </a:solidFill>
                  <a:round/>
                </a:ln>
                <a:effectLst>
                  <a:outerShdw blurRad="63500" dist="88900" dir="2700000" algn="tl" rotWithShape="0">
                    <a:prstClr val="black">
                      <a:alpha val="40000"/>
                    </a:prstClr>
                  </a:outerShdw>
                </a:effectLst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1" i="0" u="none" strike="noStrike" kern="1200" baseline="0">
                      <a:solidFill>
                        <a:schemeClr val="tx1"/>
                      </a:solidFill>
                      <a:latin typeface="Times New Roman" panose="02020603050405020304" pitchFamily="18" charset="0"/>
                      <a:ea typeface="+mn-ea"/>
                      <a:cs typeface="Times New Roman" panose="02020603050405020304" pitchFamily="18" charset="0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9-59FF-4B3F-AF17-00551DB51C3F}"/>
                </c:ext>
              </c:extLst>
            </c:dLbl>
            <c:dLbl>
              <c:idx val="5"/>
              <c:spPr>
                <a:solidFill>
                  <a:schemeClr val="accent6">
                    <a:alpha val="30000"/>
                  </a:schemeClr>
                </a:solidFill>
                <a:ln>
                  <a:solidFill>
                    <a:schemeClr val="lt1">
                      <a:alpha val="50000"/>
                    </a:schemeClr>
                  </a:solidFill>
                  <a:round/>
                </a:ln>
                <a:effectLst>
                  <a:outerShdw blurRad="63500" dist="88900" dir="2700000" algn="tl" rotWithShape="0">
                    <a:prstClr val="black">
                      <a:alpha val="40000"/>
                    </a:prstClr>
                  </a:outerShdw>
                </a:effectLst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1" i="0" u="none" strike="noStrike" kern="1200" baseline="0">
                      <a:solidFill>
                        <a:schemeClr val="tx1"/>
                      </a:solidFill>
                      <a:latin typeface="Times New Roman" panose="02020603050405020304" pitchFamily="18" charset="0"/>
                      <a:ea typeface="+mn-ea"/>
                      <a:cs typeface="Times New Roman" panose="02020603050405020304" pitchFamily="18" charset="0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B-59FF-4B3F-AF17-00551DB51C3F}"/>
                </c:ext>
              </c:extLst>
            </c:dLbl>
            <c:spPr>
              <a:solidFill>
                <a:srgbClr val="4472C4">
                  <a:alpha val="30000"/>
                </a:srgbClr>
              </a:solidFill>
              <a:ln>
                <a:solidFill>
                  <a:sysClr val="window" lastClr="FFFFFF">
                    <a:alpha val="50000"/>
                  </a:sysClr>
                </a:solidFill>
                <a:round/>
              </a:ln>
              <a:effectLst>
                <a:outerShdw blurRad="63500" dist="889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50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Capcitaciones!$P$29:$P$34</c:f>
              <c:strCache>
                <c:ptCount val="6"/>
                <c:pt idx="0">
                  <c:v>Rango de Edad</c:v>
                </c:pt>
                <c:pt idx="1">
                  <c:v>De 18 a 27 años</c:v>
                </c:pt>
                <c:pt idx="2">
                  <c:v>De 28 a 37 años</c:v>
                </c:pt>
                <c:pt idx="3">
                  <c:v>De 38 a 47 años</c:v>
                </c:pt>
                <c:pt idx="4">
                  <c:v>De 48 a 57 años</c:v>
                </c:pt>
                <c:pt idx="5">
                  <c:v>De 58 a 67 años</c:v>
                </c:pt>
              </c:strCache>
            </c:strRef>
          </c:cat>
          <c:val>
            <c:numRef>
              <c:f>Capcitaciones!$Q$30:$Q$35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A3-4F75-88C4-BC35C93452E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84"/>
        <c:gapDepth val="53"/>
        <c:shape val="box"/>
        <c:axId val="1482188527"/>
        <c:axId val="1482163567"/>
        <c:axId val="0"/>
      </c:bar3DChart>
      <c:catAx>
        <c:axId val="1482188527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482163567"/>
        <c:crosses val="autoZero"/>
        <c:auto val="1"/>
        <c:lblAlgn val="ctr"/>
        <c:lblOffset val="100"/>
        <c:noMultiLvlLbl val="0"/>
      </c:catAx>
      <c:valAx>
        <c:axId val="1482163567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48218852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6350" cap="flat" cmpd="sng" algn="ctr">
      <a:noFill/>
      <a:round/>
    </a:ln>
    <a:effectLst/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63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587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>
      <cs:styleClr val="auto"/>
    </cs:lnRef>
    <cs:fillRef idx="0"/>
    <cs:effectRef idx="0">
      <cs:styleClr val="auto"/>
    </cs:effectRef>
    <cs:fontRef idx="minor">
      <cs:styleClr val="auto"/>
    </cs:fontRef>
    <cs:spPr>
      <a:solidFill>
        <a:schemeClr val="lt1">
          <a:alpha val="90000"/>
        </a:schemeClr>
      </a:solidFill>
      <a:ln w="12700" cap="flat" cmpd="sng" algn="ctr">
        <a:solidFill>
          <a:schemeClr val="phClr"/>
        </a:solidFill>
        <a:round/>
      </a:ln>
      <a:effectLst>
        <a:outerShdw blurRad="50800" dist="38100" dir="2700000" algn="tl" rotWithShape="0">
          <a:schemeClr val="phClr">
            <a:lumMod val="75000"/>
            <a:alpha val="40000"/>
          </a:schemeClr>
        </a:outerShdw>
      </a:effectLst>
    </cs:spPr>
    <cs:defRPr sz="1000" b="0" i="0" u="none" strike="noStrike" kern="1200" baseline="0">
      <a:effectLst/>
    </cs:defRPr>
    <cs:bodyPr rot="0" spcFirstLastPara="1" vertOverflow="clip" horzOverflow="clip" vert="horz" wrap="square" lIns="38100" tIns="19050" rIns="38100" bIns="19050" anchor="ctr" anchorCtr="1">
      <a:spAutoFit/>
    </cs:bodyPr>
  </cs:dataLabel>
  <cs:dataLabelCallout>
    <cs:lnRef idx="0">
      <cs:styleClr val="auto"/>
    </cs:lnRef>
    <cs:fillRef idx="0"/>
    <cs:effectRef idx="0">
      <cs:styleClr val="auto"/>
    </cs:effectRef>
    <cs:fontRef idx="minor">
      <cs:styleClr val="auto"/>
    </cs:fontRef>
    <cs:spPr>
      <a:solidFill>
        <a:schemeClr val="lt1">
          <a:alpha val="90000"/>
        </a:schemeClr>
      </a:solidFill>
      <a:ln w="12700" cap="flat" cmpd="sng" algn="ctr">
        <a:solidFill>
          <a:schemeClr val="phClr"/>
        </a:solidFill>
        <a:round/>
      </a:ln>
      <a:effectLst>
        <a:outerShdw blurRad="50800" dist="38100" dir="2700000" algn="tl" rotWithShape="0">
          <a:schemeClr val="phClr">
            <a:lumMod val="75000"/>
            <a:alpha val="40000"/>
          </a:schemeClr>
        </a:outerShdw>
      </a:effectLst>
    </cs:spPr>
    <cs:defRPr sz="1000" b="0" i="0" u="none" strike="noStrike" kern="1200" baseline="0">
      <a:effectLst/>
    </cs:defRPr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70000"/>
        </a:schemeClr>
      </a:solidFill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tx1"/>
    </cs:fontRef>
    <cs:spPr>
      <a:solidFill>
        <a:schemeClr val="phClr">
          <a:alpha val="90000"/>
        </a:schemeClr>
      </a:solidFill>
      <a:ln w="19050">
        <a:solidFill>
          <a:schemeClr val="phClr">
            <a:lumMod val="75000"/>
          </a:schemeClr>
        </a:solidFill>
      </a:ln>
      <a:effectLst>
        <a:innerShdw blurRad="114300">
          <a:schemeClr val="phClr">
            <a:lumMod val="75000"/>
          </a:schemeClr>
        </a:innerShdw>
      </a:effectLst>
      <a:scene3d>
        <a:camera prst="orthographicFront"/>
        <a:lightRig rig="threePt" dir="t"/>
      </a:scene3d>
      <a:sp3d contourW="19050" prstMaterial="flat">
        <a:contourClr>
          <a:schemeClr val="accent4">
            <a:lumMod val="75000"/>
          </a:schemeClr>
        </a:contourClr>
      </a:sp3d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00" b="1" kern="1200" cap="all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587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6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5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scene3d>
        <a:camera prst="orthographicFront"/>
        <a:lightRig rig="brightRoom" dir="t"/>
      </a:scene3d>
      <a:sp3d prstMaterial="flat">
        <a:bevelT w="50800" h="101600" prst="angle"/>
        <a:contourClr>
          <a:srgbClr val="000000"/>
        </a:contourClr>
      </a:sp3d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1" i="0" kern="1200" cap="all" spc="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6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91">
  <cs:axisTitle>
    <cs:lnRef idx="0"/>
    <cs:fillRef idx="0"/>
    <cs:effectRef idx="0"/>
    <cs:fontRef idx="minor">
      <a:schemeClr val="lt1">
        <a:lumMod val="75000"/>
      </a:schemeClr>
    </cs:fontRef>
    <cs:defRPr sz="900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6350" cap="flat" cmpd="sng" algn="ctr">
        <a:solidFill>
          <a:schemeClr val="dk1">
            <a:tint val="75000"/>
          </a:schemeClr>
        </a:solidFill>
        <a:round/>
      </a:ln>
    </cs:spPr>
    <cs:defRPr sz="1000" kern="1200"/>
  </cs:chartArea>
  <cs:dataLabel>
    <cs:lnRef idx="0"/>
    <cs:fillRef idx="0">
      <cs:styleClr val="auto"/>
    </cs:fillRef>
    <cs:effectRef idx="0"/>
    <cs:fontRef idx="minor">
      <a:schemeClr val="lt1"/>
    </cs:fontRef>
    <cs:spPr>
      <a:solidFill>
        <a:schemeClr val="phClr">
          <a:alpha val="30000"/>
        </a:schemeClr>
      </a:solidFill>
      <a:ln>
        <a:solidFill>
          <a:schemeClr val="lt1">
            <a:alpha val="50000"/>
          </a:schemeClr>
        </a:solidFill>
        <a:round/>
      </a:ln>
      <a:effectLst>
        <a:outerShdw blurRad="63500" dist="88900" dir="2700000" algn="tl" rotWithShape="0">
          <a:prstClr val="black">
            <a:alpha val="40000"/>
          </a:prstClr>
        </a:outerShdw>
      </a:effectLst>
    </cs:spPr>
    <cs:defRPr sz="900" b="1" i="0" u="none" strike="noStrike" kern="1200" baseline="0"/>
  </cs:dataLabel>
  <cs:dataLabelCallout>
    <cs:lnRef idx="0"/>
    <cs:fillRef idx="0">
      <cs:styleClr val="auto"/>
    </cs:fillRef>
    <cs:effectRef idx="0"/>
    <cs:fontRef idx="minor">
      <a:schemeClr val="lt1"/>
    </cs:fontRef>
    <cs:spPr>
      <a:solidFill>
        <a:schemeClr val="phClr">
          <a:alpha val="30000"/>
        </a:schemeClr>
      </a:solidFill>
      <a:ln>
        <a:solidFill>
          <a:schemeClr val="lt1">
            <a:alpha val="50000"/>
          </a:schemeClr>
        </a:solidFill>
        <a:round/>
      </a:ln>
      <a:effectLst>
        <a:outerShdw blurRad="63500" dist="88900" dir="2700000" algn="tl" rotWithShape="0">
          <a:prstClr val="black">
            <a:alpha val="40000"/>
          </a:prstClr>
        </a:outerShdw>
      </a:effectLst>
    </cs:spPr>
    <cs:defRPr sz="9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>
          <a:alpha val="88000"/>
        </a:schemeClr>
      </a:solidFill>
      <a:ln>
        <a:solidFill>
          <a:schemeClr val="phClr">
            <a:lumMod val="50000"/>
          </a:schemeClr>
        </a:solidFill>
      </a:ln>
    </cs:spPr>
  </cs:dataPoint>
  <cs:dataPoint3D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>
          <a:alpha val="88000"/>
        </a:schemeClr>
      </a:solidFill>
      <a:ln>
        <a:solidFill>
          <a:schemeClr val="phClr">
            <a:lumMod val="50000"/>
          </a:schemeClr>
        </a:solidFill>
      </a:ln>
      <a:scene3d>
        <a:camera prst="orthographicFront"/>
        <a:lightRig rig="threePt" dir="t"/>
      </a:scene3d>
      <a:sp3d prstMaterial="flat"/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dk1">
            <a:lumMod val="75000"/>
            <a:lumOff val="25000"/>
          </a:schemeClr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solidFill>
        <a:schemeClr val="bg2">
          <a:lumMod val="75000"/>
          <a:alpha val="27000"/>
        </a:schemeClr>
      </a:solidFill>
      <a:sp3d/>
    </cs:spPr>
  </cs:floor>
  <cs:gridlineMajor>
    <cs:lnRef idx="0"/>
    <cs:fillRef idx="0"/>
    <cs:effectRef idx="0"/>
    <cs:fontRef idx="minor">
      <a:schemeClr val="tx1"/>
    </cs:fontRef>
    <cs:spPr>
      <a:ln w="9525">
        <a:solidFill>
          <a:schemeClr val="lt1">
            <a:lumMod val="50000"/>
          </a:schemeClr>
        </a:solidFill>
      </a:ln>
    </cs:spPr>
  </cs:gridlineMajor>
  <cs:gridlineMinor>
    <cs:lnRef idx="0"/>
    <cs:fillRef idx="0"/>
    <cs:effectRef idx="0"/>
    <cs:fontRef idx="minor">
      <a:schemeClr val="tx1"/>
    </cs:fontRef>
    <cs:spPr>
      <a:ln w="9525">
        <a:solidFill>
          <a:schemeClr val="lt1">
            <a:lumMod val="40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/>
    </cs:fontRef>
    <cs:defRPr sz="1800" b="0" kern="1200" cap="all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sp3d/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pn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6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2" Type="http://schemas.openxmlformats.org/officeDocument/2006/relationships/chart" Target="../charts/chart9.xml"/><Relationship Id="rId1" Type="http://schemas.openxmlformats.org/officeDocument/2006/relationships/chart" Target="../charts/chart8.xml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38100</xdr:colOff>
      <xdr:row>40</xdr:row>
      <xdr:rowOff>94691</xdr:rowOff>
    </xdr:from>
    <xdr:to>
      <xdr:col>6</xdr:col>
      <xdr:colOff>267566</xdr:colOff>
      <xdr:row>57</xdr:row>
      <xdr:rowOff>92557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14356799-E3C7-0E3C-7EED-40FF423CC7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267003</xdr:colOff>
      <xdr:row>40</xdr:row>
      <xdr:rowOff>80110</xdr:rowOff>
    </xdr:from>
    <xdr:to>
      <xdr:col>17</xdr:col>
      <xdr:colOff>211707</xdr:colOff>
      <xdr:row>55</xdr:row>
      <xdr:rowOff>86181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EBD244FF-7291-D593-9B5C-B72EE2F6AE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1924785</xdr:colOff>
      <xdr:row>43</xdr:row>
      <xdr:rowOff>92277</xdr:rowOff>
    </xdr:from>
    <xdr:to>
      <xdr:col>10</xdr:col>
      <xdr:colOff>1683942</xdr:colOff>
      <xdr:row>58</xdr:row>
      <xdr:rowOff>102767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A710ECBF-7ADA-72F7-8EC5-F6ACE3075B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379412</xdr:colOff>
      <xdr:row>25</xdr:row>
      <xdr:rowOff>133350</xdr:rowOff>
    </xdr:from>
    <xdr:to>
      <xdr:col>7</xdr:col>
      <xdr:colOff>695325</xdr:colOff>
      <xdr:row>39</xdr:row>
      <xdr:rowOff>153987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2288E3A-400F-5DBB-BE9C-FE76728192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13</xdr:col>
      <xdr:colOff>121464</xdr:colOff>
      <xdr:row>22</xdr:row>
      <xdr:rowOff>0</xdr:rowOff>
    </xdr:from>
    <xdr:to>
      <xdr:col>17</xdr:col>
      <xdr:colOff>246875</xdr:colOff>
      <xdr:row>34</xdr:row>
      <xdr:rowOff>162546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986E66B9-17D8-2040-6A13-1D4F55BD08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3</xdr:col>
      <xdr:colOff>541043</xdr:colOff>
      <xdr:row>0</xdr:row>
      <xdr:rowOff>0</xdr:rowOff>
    </xdr:from>
    <xdr:to>
      <xdr:col>6</xdr:col>
      <xdr:colOff>838200</xdr:colOff>
      <xdr:row>9</xdr:row>
      <xdr:rowOff>43303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65D3E10-B2D3-1FD2-B4E8-85F6EDF919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60493" y="0"/>
          <a:ext cx="2354557" cy="175780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228600</xdr:colOff>
      <xdr:row>24</xdr:row>
      <xdr:rowOff>33618</xdr:rowOff>
    </xdr:from>
    <xdr:to>
      <xdr:col>11</xdr:col>
      <xdr:colOff>257735</xdr:colOff>
      <xdr:row>41</xdr:row>
      <xdr:rowOff>142875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81E6A248-6075-F88F-641B-E99BAEC4E7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17815</xdr:colOff>
      <xdr:row>0</xdr:row>
      <xdr:rowOff>0</xdr:rowOff>
    </xdr:from>
    <xdr:to>
      <xdr:col>8</xdr:col>
      <xdr:colOff>436563</xdr:colOff>
      <xdr:row>8</xdr:row>
      <xdr:rowOff>79954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A01E8445-161D-1184-0A37-0186D89DE9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84221" y="0"/>
          <a:ext cx="2432889" cy="181628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103638</xdr:colOff>
      <xdr:row>0</xdr:row>
      <xdr:rowOff>0</xdr:rowOff>
    </xdr:from>
    <xdr:to>
      <xdr:col>9</xdr:col>
      <xdr:colOff>219075</xdr:colOff>
      <xdr:row>10</xdr:row>
      <xdr:rowOff>44242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4A68421-ABD5-0D31-5E28-3DC6640A14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47238" y="0"/>
          <a:ext cx="2610987" cy="194924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285750</xdr:colOff>
      <xdr:row>9</xdr:row>
      <xdr:rowOff>36512</xdr:rowOff>
    </xdr:from>
    <xdr:to>
      <xdr:col>16</xdr:col>
      <xdr:colOff>361950</xdr:colOff>
      <xdr:row>21</xdr:row>
      <xdr:rowOff>133350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060D4DC-1511-3185-CF5A-173F96BE7F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5</xdr:col>
      <xdr:colOff>94274</xdr:colOff>
      <xdr:row>0</xdr:row>
      <xdr:rowOff>0</xdr:rowOff>
    </xdr:from>
    <xdr:to>
      <xdr:col>6</xdr:col>
      <xdr:colOff>918633</xdr:colOff>
      <xdr:row>7</xdr:row>
      <xdr:rowOff>28574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FF56962-85E9-B8ED-8261-25BABE3E9E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09399" y="0"/>
          <a:ext cx="1824484" cy="136207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2340964</xdr:colOff>
      <xdr:row>19</xdr:row>
      <xdr:rowOff>106070</xdr:rowOff>
    </xdr:from>
    <xdr:to>
      <xdr:col>11</xdr:col>
      <xdr:colOff>91923</xdr:colOff>
      <xdr:row>34</xdr:row>
      <xdr:rowOff>134849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FCED2CB3-7C76-90AD-56E1-97FAC74017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56616</xdr:colOff>
      <xdr:row>36</xdr:row>
      <xdr:rowOff>118629</xdr:rowOff>
    </xdr:from>
    <xdr:to>
      <xdr:col>17</xdr:col>
      <xdr:colOff>270663</xdr:colOff>
      <xdr:row>53</xdr:row>
      <xdr:rowOff>14629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EAF92443-FD7C-A462-81C1-F1FA4AD356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19</xdr:col>
      <xdr:colOff>3111</xdr:colOff>
      <xdr:row>35</xdr:row>
      <xdr:rowOff>154242</xdr:rowOff>
    </xdr:from>
    <xdr:to>
      <xdr:col>23</xdr:col>
      <xdr:colOff>709574</xdr:colOff>
      <xdr:row>52</xdr:row>
      <xdr:rowOff>43891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526F9E3F-92BF-CBA5-B024-F5495EBE20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9</xdr:col>
      <xdr:colOff>170826</xdr:colOff>
      <xdr:row>0</xdr:row>
      <xdr:rowOff>0</xdr:rowOff>
    </xdr:from>
    <xdr:to>
      <xdr:col>12</xdr:col>
      <xdr:colOff>1333500</xdr:colOff>
      <xdr:row>8</xdr:row>
      <xdr:rowOff>161755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B2D9837-15FE-B4BF-DD53-F6D1B68CE1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95476" y="0"/>
          <a:ext cx="2258049" cy="1685755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20E325-1340-439E-9984-45FAB83488C3}">
  <dimension ref="B11:X40"/>
  <sheetViews>
    <sheetView topLeftCell="A4" workbookViewId="0">
      <selection activeCell="C1" sqref="C1"/>
    </sheetView>
  </sheetViews>
  <sheetFormatPr baseColWidth="10" defaultColWidth="11.140625" defaultRowHeight="15" x14ac:dyDescent="0.25"/>
  <cols>
    <col min="1" max="1" width="11.140625" style="1"/>
    <col min="2" max="2" width="3.5703125" style="1" bestFit="1" customWidth="1"/>
    <col min="3" max="3" width="33.5703125" style="1" customWidth="1"/>
    <col min="4" max="4" width="8.85546875" style="1" customWidth="1"/>
    <col min="5" max="5" width="9.5703125" style="1" bestFit="1" customWidth="1"/>
    <col min="6" max="6" width="12.42578125" style="1" customWidth="1"/>
    <col min="7" max="7" width="32.7109375" style="1" customWidth="1"/>
    <col min="8" max="8" width="23.42578125" style="1" customWidth="1"/>
    <col min="9" max="9" width="11.140625" style="1"/>
    <col min="10" max="10" width="3.7109375" style="1" bestFit="1" customWidth="1"/>
    <col min="11" max="11" width="30.85546875" style="1" customWidth="1"/>
    <col min="12" max="12" width="7.5703125" style="1" bestFit="1" customWidth="1"/>
    <col min="13" max="21" width="11.140625" style="1"/>
    <col min="22" max="22" width="3.85546875" style="1" bestFit="1" customWidth="1"/>
    <col min="23" max="23" width="14.140625" style="1" bestFit="1" customWidth="1"/>
    <col min="24" max="16384" width="11.140625" style="1"/>
  </cols>
  <sheetData>
    <row r="11" spans="2:17" ht="15.75" x14ac:dyDescent="0.25">
      <c r="B11" s="76" t="s">
        <v>0</v>
      </c>
      <c r="C11" s="76"/>
      <c r="D11" s="76"/>
      <c r="E11" s="76"/>
      <c r="F11" s="76"/>
      <c r="G11" s="76"/>
      <c r="H11" s="76"/>
    </row>
    <row r="12" spans="2:17" x14ac:dyDescent="0.25">
      <c r="B12" s="77" t="s">
        <v>1</v>
      </c>
      <c r="C12" s="77"/>
      <c r="D12" s="77"/>
      <c r="E12" s="77"/>
      <c r="F12" s="77"/>
      <c r="G12" s="77"/>
      <c r="H12" s="77"/>
    </row>
    <row r="14" spans="2:17" x14ac:dyDescent="0.25">
      <c r="B14" s="5" t="s">
        <v>2</v>
      </c>
      <c r="C14" s="5" t="s">
        <v>3</v>
      </c>
      <c r="D14" s="5" t="s">
        <v>4</v>
      </c>
      <c r="E14" s="5" t="s">
        <v>5</v>
      </c>
      <c r="F14" s="5" t="s">
        <v>6</v>
      </c>
      <c r="G14" s="5" t="s">
        <v>7</v>
      </c>
      <c r="H14" s="5" t="s">
        <v>8</v>
      </c>
    </row>
    <row r="15" spans="2:17" ht="15.75" x14ac:dyDescent="0.25">
      <c r="B15" s="3">
        <f>IF(C15&lt;&gt;"",1,"")</f>
        <v>1</v>
      </c>
      <c r="C15" s="32" t="s">
        <v>9</v>
      </c>
      <c r="D15" s="3" t="s">
        <v>10</v>
      </c>
      <c r="E15" s="3" t="s">
        <v>19</v>
      </c>
      <c r="F15" s="3" t="s">
        <v>121</v>
      </c>
      <c r="G15" s="3" t="s">
        <v>11</v>
      </c>
      <c r="H15" s="3" t="s">
        <v>12</v>
      </c>
      <c r="J15" s="75" t="s">
        <v>13</v>
      </c>
      <c r="K15" s="75"/>
      <c r="L15" s="75"/>
      <c r="O15" s="73" t="s">
        <v>14</v>
      </c>
      <c r="P15" s="73"/>
      <c r="Q15" s="73"/>
    </row>
    <row r="16" spans="2:17" x14ac:dyDescent="0.25">
      <c r="B16" s="3">
        <f>IFERROR((IF(C16&lt;&gt;"",B15+1,"")),"Empezar en la anterior")</f>
        <v>2</v>
      </c>
      <c r="C16" s="32" t="s">
        <v>18</v>
      </c>
      <c r="D16" s="3" t="s">
        <v>124</v>
      </c>
      <c r="E16" s="3" t="s">
        <v>17</v>
      </c>
      <c r="F16" s="3" t="s">
        <v>125</v>
      </c>
      <c r="G16" s="3" t="s">
        <v>126</v>
      </c>
      <c r="H16" s="3" t="s">
        <v>12</v>
      </c>
      <c r="J16" s="6" t="s">
        <v>2</v>
      </c>
      <c r="K16" s="6" t="s">
        <v>15</v>
      </c>
      <c r="L16" s="6" t="s">
        <v>16</v>
      </c>
      <c r="O16" s="11" t="s">
        <v>2</v>
      </c>
      <c r="P16" s="11" t="s">
        <v>5</v>
      </c>
      <c r="Q16" s="11" t="s">
        <v>16</v>
      </c>
    </row>
    <row r="17" spans="2:24" ht="15.75" x14ac:dyDescent="0.25">
      <c r="B17" s="3" t="str">
        <f t="shared" ref="B17:B20" si="0">IFERROR((IF(C17&lt;&gt;"",B16+1,"")),"Empezar en la anterior")</f>
        <v/>
      </c>
      <c r="C17" s="32"/>
      <c r="D17" s="3"/>
      <c r="E17" s="3"/>
      <c r="F17" s="3"/>
      <c r="G17" s="3"/>
      <c r="H17" s="3"/>
      <c r="J17" s="7">
        <v>1</v>
      </c>
      <c r="K17" s="3" t="s">
        <v>9</v>
      </c>
      <c r="L17" s="2">
        <f>COUNTIF(C15:C23,K17)</f>
        <v>1</v>
      </c>
      <c r="O17" s="13">
        <v>1</v>
      </c>
      <c r="P17" s="3" t="s">
        <v>17</v>
      </c>
      <c r="Q17" s="2">
        <f>COUNTIF(E15:E22,P17)</f>
        <v>1</v>
      </c>
    </row>
    <row r="18" spans="2:24" ht="15.75" x14ac:dyDescent="0.25">
      <c r="B18" s="3" t="str">
        <f t="shared" si="0"/>
        <v/>
      </c>
      <c r="C18" s="32"/>
      <c r="D18" s="3"/>
      <c r="E18" s="3"/>
      <c r="F18" s="3"/>
      <c r="G18" s="3"/>
      <c r="H18" s="3"/>
      <c r="J18" s="8">
        <v>2</v>
      </c>
      <c r="K18" s="9" t="s">
        <v>18</v>
      </c>
      <c r="L18" s="2">
        <f>COUNTIF(C16:C24,K18)</f>
        <v>1</v>
      </c>
      <c r="O18" s="13">
        <v>2</v>
      </c>
      <c r="P18" s="3" t="s">
        <v>19</v>
      </c>
      <c r="Q18" s="2">
        <v>1</v>
      </c>
    </row>
    <row r="19" spans="2:24" ht="15.75" x14ac:dyDescent="0.25">
      <c r="B19" s="3" t="str">
        <f t="shared" si="0"/>
        <v/>
      </c>
      <c r="C19" s="32"/>
      <c r="D19" s="3"/>
      <c r="E19" s="3"/>
      <c r="F19" s="3"/>
      <c r="G19" s="3"/>
      <c r="H19" s="3"/>
      <c r="J19" s="7">
        <v>3</v>
      </c>
      <c r="K19" s="3" t="s">
        <v>20</v>
      </c>
      <c r="L19" s="2">
        <f>COUNTIF(C17:C25,K19)</f>
        <v>0</v>
      </c>
      <c r="O19" s="74" t="s">
        <v>21</v>
      </c>
      <c r="P19" s="74"/>
      <c r="Q19" s="10">
        <f>SUM(Q17:Q18)</f>
        <v>2</v>
      </c>
    </row>
    <row r="20" spans="2:24" ht="15.75" x14ac:dyDescent="0.25">
      <c r="B20" s="3" t="str">
        <f t="shared" si="0"/>
        <v/>
      </c>
      <c r="C20" s="32"/>
      <c r="D20" s="3"/>
      <c r="E20" s="3"/>
      <c r="F20" s="3"/>
      <c r="G20" s="3"/>
      <c r="H20" s="3"/>
      <c r="J20" s="8">
        <v>4</v>
      </c>
      <c r="K20" s="9" t="s">
        <v>22</v>
      </c>
      <c r="L20" s="2">
        <f>COUNTIF(C18:C26,K20)</f>
        <v>0</v>
      </c>
    </row>
    <row r="21" spans="2:24" ht="15.75" x14ac:dyDescent="0.25">
      <c r="B21" s="3" t="str">
        <f>IFERROR((IF(C22&lt;&gt;"",B20+1,"")),"Empezar en la anterior")</f>
        <v/>
      </c>
      <c r="C21" s="32"/>
      <c r="D21" s="3"/>
      <c r="E21" s="3"/>
      <c r="F21" s="3"/>
      <c r="G21" s="3"/>
      <c r="H21" s="3"/>
      <c r="J21" s="7">
        <v>5</v>
      </c>
      <c r="K21" s="3" t="s">
        <v>23</v>
      </c>
      <c r="L21" s="2">
        <f>COUNTIF(C19:C27,K21)</f>
        <v>0</v>
      </c>
    </row>
    <row r="22" spans="2:24" ht="15.75" x14ac:dyDescent="0.25">
      <c r="B22" s="3"/>
      <c r="C22" s="32"/>
      <c r="D22" s="3"/>
      <c r="E22" s="3"/>
      <c r="F22" s="3"/>
      <c r="G22" s="3"/>
      <c r="H22" s="3"/>
      <c r="J22" s="81" t="s">
        <v>21</v>
      </c>
      <c r="K22" s="82"/>
      <c r="L22" s="10">
        <f>SUM(L17:L21)</f>
        <v>2</v>
      </c>
    </row>
    <row r="23" spans="2:24" x14ac:dyDescent="0.25">
      <c r="B23" s="3"/>
      <c r="C23" s="32"/>
      <c r="D23" s="3"/>
      <c r="E23" s="3"/>
      <c r="F23" s="3"/>
      <c r="G23" s="3"/>
      <c r="H23" s="3"/>
    </row>
    <row r="24" spans="2:24" ht="5.0999999999999996" customHeight="1" x14ac:dyDescent="0.25">
      <c r="B24" s="78" t="str">
        <f>IFERROR((IF(C24&lt;&gt;"",B23+1,"")),"Empezar en la anterior")</f>
        <v/>
      </c>
      <c r="C24" s="79"/>
      <c r="D24" s="79"/>
      <c r="E24" s="79"/>
      <c r="F24" s="79"/>
      <c r="G24" s="79"/>
      <c r="H24" s="80"/>
    </row>
    <row r="32" spans="2:24" ht="15.75" x14ac:dyDescent="0.25">
      <c r="V32" s="75" t="s">
        <v>24</v>
      </c>
      <c r="W32" s="75"/>
      <c r="X32" s="75"/>
    </row>
    <row r="33" spans="22:24" x14ac:dyDescent="0.25">
      <c r="V33" s="6" t="s">
        <v>2</v>
      </c>
      <c r="W33" s="6" t="s">
        <v>25</v>
      </c>
      <c r="X33" s="6" t="s">
        <v>16</v>
      </c>
    </row>
    <row r="34" spans="22:24" ht="15.75" x14ac:dyDescent="0.25">
      <c r="V34" s="13">
        <v>1</v>
      </c>
      <c r="W34" s="3" t="s">
        <v>26</v>
      </c>
      <c r="X34" s="2"/>
    </row>
    <row r="35" spans="22:24" ht="15.75" x14ac:dyDescent="0.25">
      <c r="V35" s="13">
        <v>2</v>
      </c>
      <c r="W35" s="3" t="s">
        <v>27</v>
      </c>
      <c r="X35" s="2"/>
    </row>
    <row r="36" spans="22:24" ht="15.75" x14ac:dyDescent="0.25">
      <c r="V36" s="13">
        <v>3</v>
      </c>
      <c r="W36" s="3" t="s">
        <v>28</v>
      </c>
      <c r="X36" s="2"/>
    </row>
    <row r="37" spans="22:24" ht="15.75" x14ac:dyDescent="0.25">
      <c r="V37" s="13">
        <v>4</v>
      </c>
      <c r="W37" s="3" t="s">
        <v>29</v>
      </c>
      <c r="X37" s="2"/>
    </row>
    <row r="38" spans="22:24" ht="15.75" x14ac:dyDescent="0.25">
      <c r="V38" s="13">
        <v>5</v>
      </c>
      <c r="W38" s="3" t="s">
        <v>30</v>
      </c>
      <c r="X38" s="2"/>
    </row>
    <row r="39" spans="22:24" ht="15.75" x14ac:dyDescent="0.25">
      <c r="V39" s="13">
        <v>6</v>
      </c>
      <c r="W39" s="3" t="s">
        <v>31</v>
      </c>
      <c r="X39" s="2"/>
    </row>
    <row r="40" spans="22:24" ht="15.75" x14ac:dyDescent="0.25">
      <c r="V40" s="74" t="s">
        <v>21</v>
      </c>
      <c r="W40" s="74"/>
      <c r="X40" s="10">
        <f>SUM(X34:X39)</f>
        <v>0</v>
      </c>
    </row>
  </sheetData>
  <mergeCells count="9">
    <mergeCell ref="O15:Q15"/>
    <mergeCell ref="O19:P19"/>
    <mergeCell ref="V32:X32"/>
    <mergeCell ref="V40:W40"/>
    <mergeCell ref="B11:H11"/>
    <mergeCell ref="B12:H12"/>
    <mergeCell ref="B24:H24"/>
    <mergeCell ref="J15:L15"/>
    <mergeCell ref="J22:K22"/>
  </mergeCells>
  <phoneticPr fontId="13" type="noConversion"/>
  <dataValidations count="2">
    <dataValidation type="list" allowBlank="1" showInputMessage="1" showErrorMessage="1" sqref="E15:E23" xr:uid="{6E1F6E95-6A6B-4D70-B62C-30627B891808}">
      <formula1>"Masculino,Femenino"</formula1>
    </dataValidation>
    <dataValidation type="list" allowBlank="1" showInputMessage="1" showErrorMessage="1" sqref="C15:C23" xr:uid="{02C153A7-1530-4980-982B-1870479A3F18}">
      <formula1>$K$17:$K$21</formula1>
    </dataValidation>
  </dataValidations>
  <pageMargins left="0.7" right="0.7" top="0.75" bottom="0.75" header="0.3" footer="0.3"/>
  <pageSetup paperSize="9" orientation="portrait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9A5F0530-2281-4CA5-B87C-877D660F5666}">
          <x14:formula1>
            <xm:f>Listas!$B$2:$B$7</xm:f>
          </x14:formula1>
          <xm:sqref>F15:F23</xm:sqref>
        </x14:dataValidation>
        <x14:dataValidation type="list" allowBlank="1" showInputMessage="1" showErrorMessage="1" xr:uid="{C59172B0-E4AE-47A1-BB2D-9311542D704A}">
          <x14:formula1>
            <xm:f>Listas!$E$2:$E$6</xm:f>
          </x14:formula1>
          <xm:sqref>D15:D23</xm:sqref>
        </x14:dataValidation>
        <x14:dataValidation type="list" allowBlank="1" showInputMessage="1" showErrorMessage="1" xr:uid="{53F6735B-4426-4D95-9480-F8F457625681}">
          <x14:formula1>
            <xm:f>Listas!$D$2:$D$7</xm:f>
          </x14:formula1>
          <xm:sqref>H15:H23</xm:sqref>
        </x14:dataValidation>
        <x14:dataValidation type="list" allowBlank="1" showInputMessage="1" showErrorMessage="1" xr:uid="{4C41AAE2-EA25-4488-AEEC-F75FEE323365}">
          <x14:formula1>
            <xm:f>Listas!$C$2:$C$9</xm:f>
          </x14:formula1>
          <xm:sqref>G15:G23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CC54B8-0C76-43B8-B758-F51298D764C4}">
  <dimension ref="F4:K21"/>
  <sheetViews>
    <sheetView workbookViewId="0">
      <selection activeCell="I27" sqref="I27"/>
    </sheetView>
  </sheetViews>
  <sheetFormatPr baseColWidth="10" defaultColWidth="8.85546875" defaultRowHeight="15" x14ac:dyDescent="0.25"/>
  <cols>
    <col min="6" max="6" width="2.85546875" bestFit="1" customWidth="1"/>
    <col min="7" max="7" width="30.85546875" bestFit="1" customWidth="1"/>
    <col min="8" max="8" width="6.85546875" bestFit="1" customWidth="1"/>
    <col min="9" max="9" width="12.140625" bestFit="1" customWidth="1"/>
    <col min="10" max="11" width="5" bestFit="1" customWidth="1"/>
  </cols>
  <sheetData>
    <row r="4" spans="6:11" x14ac:dyDescent="0.25">
      <c r="F4" t="s">
        <v>32</v>
      </c>
      <c r="G4" t="s">
        <v>33</v>
      </c>
      <c r="H4" t="s">
        <v>34</v>
      </c>
      <c r="I4" t="s">
        <v>35</v>
      </c>
      <c r="J4" t="s">
        <v>5</v>
      </c>
      <c r="K4" t="s">
        <v>6</v>
      </c>
    </row>
    <row r="5" spans="6:11" x14ac:dyDescent="0.25">
      <c r="F5">
        <v>14</v>
      </c>
      <c r="G5" t="s">
        <v>36</v>
      </c>
      <c r="I5" t="s">
        <v>37</v>
      </c>
      <c r="J5" t="s">
        <v>38</v>
      </c>
      <c r="K5">
        <v>23</v>
      </c>
    </row>
    <row r="6" spans="6:11" x14ac:dyDescent="0.25">
      <c r="F6">
        <v>11</v>
      </c>
      <c r="G6" t="s">
        <v>39</v>
      </c>
      <c r="I6" t="s">
        <v>40</v>
      </c>
      <c r="J6" t="s">
        <v>38</v>
      </c>
      <c r="K6">
        <v>32</v>
      </c>
    </row>
    <row r="7" spans="6:11" x14ac:dyDescent="0.25">
      <c r="F7">
        <v>1</v>
      </c>
      <c r="G7" t="s">
        <v>41</v>
      </c>
      <c r="I7" t="s">
        <v>42</v>
      </c>
      <c r="J7" t="s">
        <v>38</v>
      </c>
      <c r="K7">
        <v>38</v>
      </c>
    </row>
    <row r="8" spans="6:11" x14ac:dyDescent="0.25">
      <c r="F8">
        <v>12</v>
      </c>
      <c r="G8" t="s">
        <v>43</v>
      </c>
      <c r="I8" t="s">
        <v>44</v>
      </c>
      <c r="J8" t="s">
        <v>38</v>
      </c>
      <c r="K8">
        <v>43</v>
      </c>
    </row>
    <row r="9" spans="6:11" x14ac:dyDescent="0.25">
      <c r="F9">
        <v>15</v>
      </c>
      <c r="G9" t="s">
        <v>43</v>
      </c>
      <c r="I9" t="s">
        <v>44</v>
      </c>
      <c r="J9" t="s">
        <v>38</v>
      </c>
      <c r="K9">
        <v>43</v>
      </c>
    </row>
    <row r="10" spans="6:11" x14ac:dyDescent="0.25">
      <c r="F10">
        <v>10</v>
      </c>
      <c r="G10" t="s">
        <v>45</v>
      </c>
      <c r="I10" t="s">
        <v>46</v>
      </c>
      <c r="J10" t="s">
        <v>47</v>
      </c>
      <c r="K10">
        <v>46</v>
      </c>
    </row>
    <row r="11" spans="6:11" x14ac:dyDescent="0.25">
      <c r="F11">
        <v>4</v>
      </c>
      <c r="G11" t="s">
        <v>48</v>
      </c>
      <c r="I11" t="s">
        <v>49</v>
      </c>
      <c r="J11" t="s">
        <v>38</v>
      </c>
      <c r="K11">
        <v>48</v>
      </c>
    </row>
    <row r="12" spans="6:11" x14ac:dyDescent="0.25">
      <c r="F12">
        <v>7</v>
      </c>
      <c r="G12" t="s">
        <v>50</v>
      </c>
      <c r="I12" t="s">
        <v>51</v>
      </c>
      <c r="J12" t="s">
        <v>38</v>
      </c>
      <c r="K12">
        <v>49</v>
      </c>
    </row>
    <row r="13" spans="6:11" x14ac:dyDescent="0.25">
      <c r="F13">
        <v>5</v>
      </c>
      <c r="G13" t="s">
        <v>52</v>
      </c>
      <c r="I13" t="s">
        <v>53</v>
      </c>
      <c r="J13" t="s">
        <v>38</v>
      </c>
      <c r="K13">
        <v>57</v>
      </c>
    </row>
    <row r="14" spans="6:11" x14ac:dyDescent="0.25">
      <c r="F14">
        <v>9</v>
      </c>
      <c r="G14" t="s">
        <v>54</v>
      </c>
      <c r="I14" t="s">
        <v>55</v>
      </c>
      <c r="J14" t="s">
        <v>38</v>
      </c>
      <c r="K14">
        <v>58</v>
      </c>
    </row>
    <row r="15" spans="6:11" x14ac:dyDescent="0.25">
      <c r="F15">
        <v>18</v>
      </c>
      <c r="G15" t="s">
        <v>56</v>
      </c>
      <c r="I15" t="s">
        <v>57</v>
      </c>
      <c r="J15" t="s">
        <v>38</v>
      </c>
      <c r="K15">
        <v>58</v>
      </c>
    </row>
    <row r="16" spans="6:11" x14ac:dyDescent="0.25">
      <c r="F16">
        <v>17</v>
      </c>
      <c r="G16" t="s">
        <v>58</v>
      </c>
      <c r="I16" t="s">
        <v>59</v>
      </c>
      <c r="J16" t="s">
        <v>38</v>
      </c>
      <c r="K16">
        <v>59</v>
      </c>
    </row>
    <row r="17" spans="6:11" x14ac:dyDescent="0.25">
      <c r="F17">
        <v>16</v>
      </c>
      <c r="G17" t="s">
        <v>60</v>
      </c>
      <c r="I17" t="s">
        <v>61</v>
      </c>
      <c r="J17" t="s">
        <v>38</v>
      </c>
      <c r="K17">
        <v>63</v>
      </c>
    </row>
    <row r="18" spans="6:11" x14ac:dyDescent="0.25">
      <c r="F18">
        <v>2</v>
      </c>
      <c r="G18" t="s">
        <v>62</v>
      </c>
      <c r="I18" t="s">
        <v>63</v>
      </c>
      <c r="J18" t="s">
        <v>38</v>
      </c>
      <c r="K18">
        <v>64</v>
      </c>
    </row>
    <row r="19" spans="6:11" x14ac:dyDescent="0.25">
      <c r="F19">
        <v>13</v>
      </c>
      <c r="G19" t="s">
        <v>60</v>
      </c>
      <c r="I19" t="s">
        <v>61</v>
      </c>
      <c r="J19" t="s">
        <v>38</v>
      </c>
      <c r="K19">
        <v>65</v>
      </c>
    </row>
    <row r="20" spans="6:11" x14ac:dyDescent="0.25">
      <c r="F20">
        <v>3</v>
      </c>
      <c r="G20" t="s">
        <v>64</v>
      </c>
      <c r="I20" t="s">
        <v>65</v>
      </c>
      <c r="J20" t="s">
        <v>38</v>
      </c>
      <c r="K20">
        <v>67</v>
      </c>
    </row>
    <row r="21" spans="6:11" x14ac:dyDescent="0.25">
      <c r="F21">
        <v>8</v>
      </c>
      <c r="G21" t="s">
        <v>66</v>
      </c>
      <c r="I21" t="s">
        <v>67</v>
      </c>
      <c r="J21" t="s">
        <v>38</v>
      </c>
      <c r="K21">
        <v>70</v>
      </c>
    </row>
  </sheetData>
  <autoFilter ref="F4:K21" xr:uid="{C6CC54B8-0C76-43B8-B758-F51298D764C4}">
    <sortState xmlns:xlrd2="http://schemas.microsoft.com/office/spreadsheetml/2017/richdata2" ref="F5:K21">
      <sortCondition ref="K4:K21"/>
    </sortState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82D104-1A7B-440D-9B1D-C8B3E274372E}">
  <sheetPr>
    <tabColor rgb="FF92D050"/>
  </sheetPr>
  <dimension ref="A6:K39"/>
  <sheetViews>
    <sheetView zoomScale="96" zoomScaleNormal="96" workbookViewId="0">
      <selection activeCell="I6" sqref="I5:I6"/>
    </sheetView>
  </sheetViews>
  <sheetFormatPr baseColWidth="10" defaultColWidth="11.140625" defaultRowHeight="15" x14ac:dyDescent="0.25"/>
  <cols>
    <col min="1" max="1" width="4.28515625" style="1" bestFit="1" customWidth="1"/>
    <col min="2" max="2" width="21.28515625" style="1" customWidth="1"/>
    <col min="3" max="3" width="21.42578125" style="1" customWidth="1"/>
    <col min="4" max="4" width="17" style="1" bestFit="1" customWidth="1"/>
    <col min="5" max="5" width="5.7109375" style="1" bestFit="1" customWidth="1"/>
    <col min="6" max="6" width="7.85546875" style="1" bestFit="1" customWidth="1"/>
    <col min="7" max="7" width="12.5703125" style="1" customWidth="1"/>
    <col min="8" max="8" width="4.140625" style="1" bestFit="1" customWidth="1"/>
    <col min="9" max="9" width="26" style="1" customWidth="1"/>
    <col min="10" max="10" width="26" style="20" customWidth="1"/>
    <col min="11" max="11" width="26" style="1" customWidth="1"/>
    <col min="12" max="12" width="12.7109375" style="1" customWidth="1"/>
    <col min="13" max="16384" width="11.140625" style="1"/>
  </cols>
  <sheetData>
    <row r="6" spans="1:11" ht="31.5" customHeight="1" x14ac:dyDescent="0.25">
      <c r="B6" s="88"/>
      <c r="C6" s="88"/>
    </row>
    <row r="7" spans="1:11" ht="15.75" x14ac:dyDescent="0.25">
      <c r="B7" s="88"/>
      <c r="C7" s="88"/>
    </row>
    <row r="8" spans="1:11" ht="15.75" x14ac:dyDescent="0.25">
      <c r="B8" s="71"/>
      <c r="C8" s="71"/>
    </row>
    <row r="9" spans="1:11" ht="15.75" x14ac:dyDescent="0.25">
      <c r="B9" s="88" t="s">
        <v>68</v>
      </c>
      <c r="C9" s="88"/>
      <c r="D9" s="47"/>
      <c r="E9" s="47"/>
      <c r="F9" s="47"/>
    </row>
    <row r="11" spans="1:11" ht="15.75" x14ac:dyDescent="0.25">
      <c r="A11" s="92" t="s">
        <v>2</v>
      </c>
      <c r="B11" s="92" t="s">
        <v>69</v>
      </c>
      <c r="C11" s="92" t="s">
        <v>70</v>
      </c>
      <c r="D11" s="89" t="s">
        <v>71</v>
      </c>
      <c r="E11" s="90"/>
      <c r="F11" s="91"/>
      <c r="H11" s="83" t="s">
        <v>72</v>
      </c>
      <c r="I11" s="84"/>
      <c r="J11" s="85"/>
      <c r="K11" s="36"/>
    </row>
    <row r="12" spans="1:11" x14ac:dyDescent="0.25">
      <c r="A12" s="93"/>
      <c r="B12" s="93"/>
      <c r="C12" s="93"/>
      <c r="D12" s="5" t="s">
        <v>5</v>
      </c>
      <c r="E12" s="5" t="s">
        <v>6</v>
      </c>
      <c r="F12" s="5" t="s">
        <v>73</v>
      </c>
      <c r="H12" s="14" t="s">
        <v>2</v>
      </c>
      <c r="I12" s="30" t="s">
        <v>70</v>
      </c>
      <c r="J12" s="33" t="s">
        <v>74</v>
      </c>
      <c r="K12" s="31" t="s">
        <v>75</v>
      </c>
    </row>
    <row r="13" spans="1:11" ht="30" x14ac:dyDescent="0.25">
      <c r="A13" s="12"/>
      <c r="B13" s="3"/>
      <c r="C13" s="3"/>
      <c r="D13" s="3"/>
      <c r="E13" s="3"/>
      <c r="F13" s="3"/>
      <c r="H13" s="28">
        <v>1</v>
      </c>
      <c r="I13" s="22" t="s">
        <v>76</v>
      </c>
      <c r="J13" s="34">
        <v>7778.29</v>
      </c>
      <c r="K13" s="29"/>
    </row>
    <row r="14" spans="1:11" ht="15.75" x14ac:dyDescent="0.25">
      <c r="A14" s="12"/>
      <c r="B14" s="3"/>
      <c r="C14" s="3"/>
      <c r="D14" s="3"/>
      <c r="E14" s="3"/>
      <c r="F14" s="3"/>
      <c r="H14" s="28"/>
      <c r="I14" s="22"/>
      <c r="J14" s="34"/>
      <c r="K14" s="29"/>
    </row>
    <row r="15" spans="1:11" ht="15.75" x14ac:dyDescent="0.25">
      <c r="A15" s="12"/>
      <c r="B15" s="3"/>
      <c r="C15" s="3"/>
      <c r="D15" s="3"/>
      <c r="E15" s="3"/>
      <c r="F15" s="3"/>
      <c r="H15" s="28"/>
      <c r="I15" s="22"/>
      <c r="J15" s="34"/>
      <c r="K15" s="29"/>
    </row>
    <row r="16" spans="1:11" ht="15.75" x14ac:dyDescent="0.25">
      <c r="A16" s="12"/>
      <c r="B16" s="3"/>
      <c r="C16" s="3"/>
      <c r="D16" s="3"/>
      <c r="E16" s="3"/>
      <c r="F16" s="3"/>
      <c r="H16" s="28"/>
      <c r="I16" s="22"/>
      <c r="J16" s="34"/>
      <c r="K16" s="37"/>
    </row>
    <row r="17" spans="1:11" ht="15.75" x14ac:dyDescent="0.25">
      <c r="A17" s="12"/>
      <c r="B17" s="3"/>
      <c r="C17" s="3"/>
      <c r="D17" s="3"/>
      <c r="E17" s="3"/>
      <c r="F17" s="3"/>
      <c r="H17" s="28"/>
      <c r="I17" s="22"/>
      <c r="J17" s="35"/>
      <c r="K17" s="37"/>
    </row>
    <row r="18" spans="1:11" ht="15.75" x14ac:dyDescent="0.25">
      <c r="A18" s="12"/>
      <c r="B18" s="3"/>
      <c r="C18" s="3"/>
      <c r="D18" s="3"/>
      <c r="E18" s="3"/>
      <c r="F18" s="3"/>
      <c r="H18" s="28"/>
      <c r="I18" s="22"/>
      <c r="J18" s="35"/>
      <c r="K18" s="37"/>
    </row>
    <row r="19" spans="1:11" ht="15.75" x14ac:dyDescent="0.25">
      <c r="A19" s="12"/>
      <c r="B19" s="3"/>
      <c r="C19" s="3"/>
      <c r="D19" s="3"/>
      <c r="E19" s="3"/>
      <c r="F19" s="3"/>
      <c r="H19" s="28"/>
      <c r="I19" s="22"/>
      <c r="J19" s="35"/>
      <c r="K19" s="37"/>
    </row>
    <row r="20" spans="1:11" ht="15.75" x14ac:dyDescent="0.25">
      <c r="A20" s="12"/>
      <c r="B20" s="3"/>
      <c r="C20" s="3"/>
      <c r="D20" s="3"/>
      <c r="E20" s="3"/>
      <c r="F20" s="3"/>
      <c r="H20" s="28"/>
      <c r="I20" s="22"/>
      <c r="J20" s="50"/>
      <c r="K20" s="51"/>
    </row>
    <row r="21" spans="1:11" ht="15.75" x14ac:dyDescent="0.25">
      <c r="A21" s="12"/>
      <c r="B21" s="3"/>
      <c r="C21" s="3"/>
      <c r="D21" s="3"/>
      <c r="E21" s="3"/>
      <c r="F21" s="3"/>
      <c r="H21" s="81" t="s">
        <v>21</v>
      </c>
      <c r="I21" s="82"/>
      <c r="J21" s="48">
        <f>SUM(J13:J20)</f>
        <v>7778.29</v>
      </c>
      <c r="K21" s="49">
        <f>SUM(K17:K20)</f>
        <v>0</v>
      </c>
    </row>
    <row r="22" spans="1:11" ht="15.75" x14ac:dyDescent="0.25">
      <c r="A22" s="12"/>
      <c r="B22" s="3"/>
      <c r="C22" s="3"/>
      <c r="D22" s="3"/>
      <c r="E22" s="3"/>
      <c r="F22" s="3"/>
    </row>
    <row r="23" spans="1:11" ht="15.75" x14ac:dyDescent="0.25">
      <c r="A23" s="12"/>
      <c r="B23" s="3"/>
      <c r="C23" s="3"/>
      <c r="D23" s="3"/>
      <c r="E23" s="3"/>
      <c r="F23" s="3"/>
    </row>
    <row r="24" spans="1:11" ht="15.75" x14ac:dyDescent="0.25">
      <c r="A24" s="12"/>
      <c r="B24" s="3"/>
      <c r="C24" s="3"/>
      <c r="D24" s="3"/>
      <c r="E24" s="3"/>
      <c r="F24" s="3"/>
    </row>
    <row r="25" spans="1:11" ht="5.0999999999999996" customHeight="1" x14ac:dyDescent="0.25">
      <c r="A25" s="78"/>
      <c r="B25" s="79"/>
      <c r="C25" s="79"/>
      <c r="D25" s="79"/>
      <c r="E25" s="79"/>
      <c r="F25" s="80"/>
    </row>
    <row r="26" spans="1:11" ht="5.0999999999999996" customHeight="1" x14ac:dyDescent="0.25">
      <c r="A26" s="72"/>
      <c r="B26" s="72"/>
      <c r="C26" s="72"/>
      <c r="D26" s="72"/>
      <c r="E26" s="72"/>
      <c r="F26" s="72"/>
    </row>
    <row r="33" spans="2:4" ht="15.75" x14ac:dyDescent="0.25">
      <c r="B33" s="83" t="s">
        <v>72</v>
      </c>
      <c r="C33" s="84"/>
      <c r="D33" s="85"/>
    </row>
    <row r="34" spans="2:4" x14ac:dyDescent="0.25">
      <c r="B34" s="14" t="s">
        <v>2</v>
      </c>
      <c r="C34" s="30" t="s">
        <v>70</v>
      </c>
      <c r="D34" s="33" t="s">
        <v>74</v>
      </c>
    </row>
    <row r="35" spans="2:4" ht="30" x14ac:dyDescent="0.25">
      <c r="B35" s="52">
        <v>1</v>
      </c>
      <c r="C35" s="22" t="s">
        <v>77</v>
      </c>
      <c r="D35" s="34">
        <v>7778.29</v>
      </c>
    </row>
    <row r="36" spans="2:4" x14ac:dyDescent="0.25">
      <c r="B36" s="52"/>
      <c r="C36" s="22"/>
      <c r="D36" s="34"/>
    </row>
    <row r="37" spans="2:4" x14ac:dyDescent="0.25">
      <c r="B37" s="52"/>
      <c r="C37" s="22"/>
      <c r="D37" s="34"/>
    </row>
    <row r="38" spans="2:4" x14ac:dyDescent="0.25">
      <c r="B38" s="52"/>
      <c r="C38" s="22"/>
      <c r="D38" s="50"/>
    </row>
    <row r="39" spans="2:4" x14ac:dyDescent="0.25">
      <c r="B39" s="86" t="s">
        <v>21</v>
      </c>
      <c r="C39" s="87"/>
      <c r="D39" s="48">
        <f>SUM(D35:D38)</f>
        <v>7778.29</v>
      </c>
    </row>
  </sheetData>
  <mergeCells count="12">
    <mergeCell ref="H21:I21"/>
    <mergeCell ref="H11:J11"/>
    <mergeCell ref="D11:F11"/>
    <mergeCell ref="A11:A12"/>
    <mergeCell ref="B11:B12"/>
    <mergeCell ref="C11:C12"/>
    <mergeCell ref="B33:D33"/>
    <mergeCell ref="B39:C39"/>
    <mergeCell ref="B6:C6"/>
    <mergeCell ref="B7:C7"/>
    <mergeCell ref="B9:C9"/>
    <mergeCell ref="A25:F25"/>
  </mergeCells>
  <pageMargins left="0.7" right="0.7" top="0.75" bottom="0.75" header="0.3" footer="0.3"/>
  <pageSetup orientation="landscape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FE7D0B-B496-46EC-A3C4-A9C3E5DDF388}">
  <sheetPr>
    <tabColor rgb="FF92D050"/>
  </sheetPr>
  <dimension ref="B11:S23"/>
  <sheetViews>
    <sheetView workbookViewId="0">
      <selection activeCell="D7" sqref="D7"/>
    </sheetView>
  </sheetViews>
  <sheetFormatPr baseColWidth="10" defaultColWidth="11.140625" defaultRowHeight="15" x14ac:dyDescent="0.25"/>
  <cols>
    <col min="1" max="1" width="11.140625" style="1"/>
    <col min="2" max="2" width="3.5703125" style="1" bestFit="1" customWidth="1"/>
    <col min="3" max="3" width="14.7109375" style="1" customWidth="1"/>
    <col min="4" max="4" width="33.5703125" style="1" customWidth="1"/>
    <col min="5" max="5" width="13.140625" style="1" customWidth="1"/>
    <col min="6" max="6" width="13" style="1" customWidth="1"/>
    <col min="7" max="7" width="14.42578125" style="1" customWidth="1"/>
    <col min="8" max="8" width="18.140625" style="1" customWidth="1"/>
    <col min="9" max="9" width="4.85546875" style="1" customWidth="1"/>
    <col min="10" max="10" width="14.85546875" style="1" customWidth="1"/>
    <col min="11" max="11" width="33.85546875" style="1" customWidth="1"/>
    <col min="12" max="12" width="14" style="1" customWidth="1"/>
    <col min="13" max="13" width="21.28515625" style="1" customWidth="1"/>
    <col min="14" max="14" width="7.5703125" style="1" bestFit="1" customWidth="1"/>
    <col min="15" max="19" width="11.140625" style="1"/>
    <col min="20" max="20" width="5.7109375" style="1" customWidth="1"/>
    <col min="21" max="16384" width="11.140625" style="1"/>
  </cols>
  <sheetData>
    <row r="11" spans="2:19" ht="15.75" thickBot="1" x14ac:dyDescent="0.3"/>
    <row r="12" spans="2:19" ht="15.75" x14ac:dyDescent="0.25">
      <c r="B12" s="98" t="s">
        <v>78</v>
      </c>
      <c r="C12" s="99"/>
      <c r="D12" s="99"/>
      <c r="E12" s="99"/>
      <c r="F12" s="99"/>
      <c r="G12" s="99"/>
      <c r="H12" s="100"/>
      <c r="J12" s="98" t="s">
        <v>79</v>
      </c>
      <c r="K12" s="99"/>
      <c r="L12" s="99"/>
      <c r="M12" s="99"/>
      <c r="N12" s="99"/>
      <c r="O12" s="99"/>
      <c r="P12" s="99"/>
      <c r="Q12" s="99"/>
      <c r="R12" s="99"/>
      <c r="S12" s="100"/>
    </row>
    <row r="13" spans="2:19" ht="15.75" thickBot="1" x14ac:dyDescent="0.3">
      <c r="B13" s="58"/>
      <c r="C13" s="59"/>
      <c r="D13" s="59"/>
      <c r="E13" s="59"/>
      <c r="F13" s="59"/>
      <c r="G13" s="59"/>
      <c r="H13" s="60"/>
      <c r="J13" s="67"/>
      <c r="S13" s="68"/>
    </row>
    <row r="14" spans="2:19" ht="15" customHeight="1" x14ac:dyDescent="0.25">
      <c r="B14" s="61" t="s">
        <v>2</v>
      </c>
      <c r="C14" s="57" t="s">
        <v>80</v>
      </c>
      <c r="D14" s="57" t="s">
        <v>81</v>
      </c>
      <c r="E14" s="57" t="s">
        <v>5</v>
      </c>
      <c r="F14" s="57" t="s">
        <v>6</v>
      </c>
      <c r="G14" s="57" t="s">
        <v>73</v>
      </c>
      <c r="H14" s="62" t="s">
        <v>82</v>
      </c>
      <c r="J14" s="106" t="s">
        <v>83</v>
      </c>
      <c r="K14" s="104" t="s">
        <v>70</v>
      </c>
      <c r="L14" s="104" t="s">
        <v>84</v>
      </c>
      <c r="M14" s="104" t="s">
        <v>85</v>
      </c>
      <c r="N14" s="94" t="s">
        <v>86</v>
      </c>
      <c r="O14" s="95"/>
      <c r="P14" s="96"/>
      <c r="Q14" s="94" t="s">
        <v>87</v>
      </c>
      <c r="R14" s="95"/>
      <c r="S14" s="97"/>
    </row>
    <row r="15" spans="2:19" ht="15.75" x14ac:dyDescent="0.25">
      <c r="B15" s="63">
        <v>1</v>
      </c>
      <c r="C15" s="3"/>
      <c r="D15" s="3"/>
      <c r="E15" s="3"/>
      <c r="F15" s="3"/>
      <c r="G15" s="3"/>
      <c r="H15" s="64"/>
      <c r="J15" s="107"/>
      <c r="K15" s="105"/>
      <c r="L15" s="105"/>
      <c r="M15" s="105"/>
      <c r="N15" s="6" t="s">
        <v>16</v>
      </c>
      <c r="O15" s="6" t="s">
        <v>5</v>
      </c>
      <c r="P15" s="6" t="s">
        <v>6</v>
      </c>
      <c r="Q15" s="6" t="s">
        <v>16</v>
      </c>
      <c r="R15" s="6" t="s">
        <v>5</v>
      </c>
      <c r="S15" s="69" t="s">
        <v>6</v>
      </c>
    </row>
    <row r="16" spans="2:19" ht="15.75" x14ac:dyDescent="0.25">
      <c r="B16" s="65">
        <v>2</v>
      </c>
      <c r="C16" s="9"/>
      <c r="D16" s="9"/>
      <c r="E16" s="9"/>
      <c r="F16" s="9"/>
      <c r="G16" s="9"/>
      <c r="H16" s="66"/>
      <c r="J16" s="70"/>
      <c r="K16" s="3"/>
      <c r="L16" s="3"/>
      <c r="M16" s="3"/>
      <c r="N16" s="3"/>
      <c r="O16" s="3"/>
      <c r="P16" s="3"/>
      <c r="Q16" s="3"/>
      <c r="R16" s="3"/>
      <c r="S16" s="64"/>
    </row>
    <row r="17" spans="2:19" ht="15.75" x14ac:dyDescent="0.25">
      <c r="B17" s="63">
        <v>3</v>
      </c>
      <c r="C17" s="3"/>
      <c r="D17" s="3"/>
      <c r="E17" s="3"/>
      <c r="F17" s="3"/>
      <c r="G17" s="3"/>
      <c r="H17" s="64"/>
      <c r="J17" s="70"/>
      <c r="K17" s="3"/>
      <c r="L17" s="3"/>
      <c r="M17" s="3"/>
      <c r="N17" s="3"/>
      <c r="O17" s="3"/>
      <c r="P17" s="3"/>
      <c r="Q17" s="3"/>
      <c r="R17" s="3"/>
      <c r="S17" s="64"/>
    </row>
    <row r="18" spans="2:19" ht="15.75" x14ac:dyDescent="0.25">
      <c r="B18" s="65">
        <v>4</v>
      </c>
      <c r="C18" s="9"/>
      <c r="D18" s="9"/>
      <c r="E18" s="9"/>
      <c r="F18" s="9"/>
      <c r="G18" s="9"/>
      <c r="H18" s="66"/>
      <c r="J18" s="70"/>
      <c r="K18" s="3"/>
      <c r="L18" s="3"/>
      <c r="M18" s="3"/>
      <c r="N18" s="3"/>
      <c r="O18" s="3"/>
      <c r="P18" s="3"/>
      <c r="Q18" s="3"/>
      <c r="R18" s="3"/>
      <c r="S18" s="64"/>
    </row>
    <row r="19" spans="2:19" ht="15.75" x14ac:dyDescent="0.25">
      <c r="B19" s="63">
        <v>5</v>
      </c>
      <c r="C19" s="3"/>
      <c r="D19" s="3"/>
      <c r="E19" s="3"/>
      <c r="F19" s="3"/>
      <c r="G19" s="3"/>
      <c r="H19" s="64"/>
      <c r="J19" s="70"/>
      <c r="K19" s="3"/>
      <c r="L19" s="3"/>
      <c r="M19" s="3"/>
      <c r="N19" s="3"/>
      <c r="O19" s="3"/>
      <c r="P19" s="3"/>
      <c r="Q19" s="3"/>
      <c r="R19" s="3"/>
      <c r="S19" s="64"/>
    </row>
    <row r="20" spans="2:19" ht="15.75" x14ac:dyDescent="0.25">
      <c r="B20" s="65">
        <v>6</v>
      </c>
      <c r="C20" s="9"/>
      <c r="D20" s="9"/>
      <c r="E20" s="9"/>
      <c r="F20" s="9"/>
      <c r="G20" s="9"/>
      <c r="H20" s="66"/>
      <c r="J20" s="70"/>
      <c r="K20" s="3"/>
      <c r="L20" s="3"/>
      <c r="M20" s="3"/>
      <c r="N20" s="3"/>
      <c r="O20" s="3"/>
      <c r="P20" s="3"/>
      <c r="Q20" s="3"/>
      <c r="R20" s="3"/>
      <c r="S20" s="64"/>
    </row>
    <row r="21" spans="2:19" ht="15.75" x14ac:dyDescent="0.25">
      <c r="B21" s="63">
        <v>7</v>
      </c>
      <c r="C21" s="3"/>
      <c r="D21" s="3"/>
      <c r="E21" s="3"/>
      <c r="F21" s="3"/>
      <c r="G21" s="3"/>
      <c r="H21" s="64"/>
      <c r="J21" s="70"/>
      <c r="K21" s="3"/>
      <c r="L21" s="3"/>
      <c r="M21" s="3"/>
      <c r="N21" s="3"/>
      <c r="O21" s="3"/>
      <c r="P21" s="3"/>
      <c r="Q21" s="3"/>
      <c r="R21" s="3"/>
      <c r="S21" s="64"/>
    </row>
    <row r="22" spans="2:19" ht="15.75" x14ac:dyDescent="0.25">
      <c r="B22" s="65">
        <v>8</v>
      </c>
      <c r="C22" s="9"/>
      <c r="D22" s="9"/>
      <c r="E22" s="9"/>
      <c r="F22" s="9"/>
      <c r="G22" s="9"/>
      <c r="H22" s="66"/>
      <c r="J22" s="70"/>
      <c r="K22" s="3"/>
      <c r="L22" s="3"/>
      <c r="M22" s="3"/>
      <c r="N22" s="3"/>
      <c r="O22" s="3"/>
      <c r="P22" s="3"/>
      <c r="Q22" s="3"/>
      <c r="R22" s="3"/>
      <c r="S22" s="64"/>
    </row>
    <row r="23" spans="2:19" ht="15.75" thickBot="1" x14ac:dyDescent="0.3">
      <c r="B23" s="101"/>
      <c r="C23" s="102"/>
      <c r="D23" s="102"/>
      <c r="E23" s="102"/>
      <c r="F23" s="102"/>
      <c r="G23" s="102"/>
      <c r="H23" s="103"/>
      <c r="J23" s="101"/>
      <c r="K23" s="102"/>
      <c r="L23" s="102"/>
      <c r="M23" s="102"/>
      <c r="N23" s="102"/>
      <c r="O23" s="102"/>
      <c r="P23" s="102"/>
      <c r="Q23" s="102"/>
      <c r="R23" s="102"/>
      <c r="S23" s="103"/>
    </row>
  </sheetData>
  <mergeCells count="10">
    <mergeCell ref="N14:P14"/>
    <mergeCell ref="Q14:S14"/>
    <mergeCell ref="J12:S12"/>
    <mergeCell ref="J23:S23"/>
    <mergeCell ref="B12:H12"/>
    <mergeCell ref="B23:H23"/>
    <mergeCell ref="M14:M15"/>
    <mergeCell ref="L14:L15"/>
    <mergeCell ref="K14:K15"/>
    <mergeCell ref="J14:J15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6A7BEA-5C3E-41CB-B67B-ECB1EE211013}">
  <sheetPr>
    <tabColor rgb="FF92D050"/>
  </sheetPr>
  <dimension ref="B11:K40"/>
  <sheetViews>
    <sheetView topLeftCell="C1" workbookViewId="0">
      <selection activeCell="H6" sqref="H6"/>
    </sheetView>
  </sheetViews>
  <sheetFormatPr baseColWidth="10" defaultColWidth="11.140625" defaultRowHeight="15" x14ac:dyDescent="0.25"/>
  <cols>
    <col min="1" max="1" width="11.140625" style="1"/>
    <col min="2" max="2" width="4.140625" style="1" bestFit="1" customWidth="1"/>
    <col min="3" max="3" width="18" style="1" bestFit="1" customWidth="1"/>
    <col min="4" max="4" width="25" style="1" customWidth="1"/>
    <col min="5" max="5" width="42.42578125" style="20" customWidth="1"/>
    <col min="6" max="7" width="15" style="20" customWidth="1"/>
    <col min="8" max="8" width="11.140625" style="1"/>
    <col min="9" max="9" width="4.28515625" style="1" customWidth="1"/>
    <col min="10" max="10" width="44.42578125" style="1" customWidth="1"/>
    <col min="11" max="11" width="7.5703125" style="1" bestFit="1" customWidth="1"/>
    <col min="12" max="16384" width="11.140625" style="1"/>
  </cols>
  <sheetData>
    <row r="11" spans="2:11" ht="15.75" x14ac:dyDescent="0.25">
      <c r="B11" s="116" t="s">
        <v>88</v>
      </c>
      <c r="C11" s="117"/>
      <c r="D11" s="117"/>
      <c r="E11" s="117"/>
      <c r="F11" s="117"/>
      <c r="G11" s="117"/>
    </row>
    <row r="12" spans="2:11" x14ac:dyDescent="0.25">
      <c r="B12" s="118" t="s">
        <v>2</v>
      </c>
      <c r="C12" s="121" t="s">
        <v>143</v>
      </c>
      <c r="D12" s="118" t="s">
        <v>89</v>
      </c>
      <c r="E12" s="104" t="s">
        <v>90</v>
      </c>
      <c r="F12" s="119" t="s">
        <v>91</v>
      </c>
      <c r="G12" s="24"/>
    </row>
    <row r="13" spans="2:11" ht="15.75" x14ac:dyDescent="0.25">
      <c r="B13" s="118"/>
      <c r="C13" s="122"/>
      <c r="D13" s="118"/>
      <c r="E13" s="105"/>
      <c r="F13" s="120"/>
      <c r="G13" s="25"/>
      <c r="I13" s="75" t="s">
        <v>92</v>
      </c>
      <c r="J13" s="75"/>
      <c r="K13" s="75"/>
    </row>
    <row r="14" spans="2:11" ht="14.65" customHeight="1" x14ac:dyDescent="0.25">
      <c r="B14" s="15"/>
      <c r="C14" s="15"/>
      <c r="D14" s="15"/>
      <c r="E14" s="14"/>
      <c r="F14" s="18" t="s">
        <v>93</v>
      </c>
      <c r="G14" s="18" t="s">
        <v>94</v>
      </c>
      <c r="I14" s="6" t="s">
        <v>2</v>
      </c>
      <c r="J14" s="6" t="s">
        <v>95</v>
      </c>
      <c r="K14" s="6" t="s">
        <v>16</v>
      </c>
    </row>
    <row r="15" spans="2:11" ht="15.75" x14ac:dyDescent="0.25">
      <c r="B15" s="7">
        <v>1</v>
      </c>
      <c r="C15" s="7" t="s">
        <v>144</v>
      </c>
      <c r="D15" s="108" t="s">
        <v>96</v>
      </c>
      <c r="E15" s="3" t="s">
        <v>98</v>
      </c>
      <c r="F15" s="19" t="s">
        <v>97</v>
      </c>
      <c r="G15" s="111">
        <v>109</v>
      </c>
      <c r="I15" s="13">
        <v>1</v>
      </c>
      <c r="J15" s="3" t="s">
        <v>96</v>
      </c>
      <c r="K15" s="2">
        <f>COUNTIF(D15:D22,J15)</f>
        <v>1</v>
      </c>
    </row>
    <row r="16" spans="2:11" ht="15.75" x14ac:dyDescent="0.25">
      <c r="B16" s="7">
        <v>2</v>
      </c>
      <c r="C16" s="7" t="s">
        <v>147</v>
      </c>
      <c r="D16" s="109"/>
      <c r="E16" s="3" t="s">
        <v>98</v>
      </c>
      <c r="F16" s="56"/>
      <c r="G16" s="112"/>
      <c r="I16" s="13">
        <v>2</v>
      </c>
      <c r="J16" s="23" t="s">
        <v>99</v>
      </c>
      <c r="K16" s="2">
        <f>COUNTIF(D16:D23,J16)</f>
        <v>0</v>
      </c>
    </row>
    <row r="17" spans="2:11" ht="15.75" x14ac:dyDescent="0.25">
      <c r="B17" s="7">
        <v>3</v>
      </c>
      <c r="C17" s="7" t="s">
        <v>148</v>
      </c>
      <c r="D17" s="55" t="s">
        <v>145</v>
      </c>
      <c r="E17" s="3" t="s">
        <v>150</v>
      </c>
      <c r="F17" s="110">
        <v>1205</v>
      </c>
      <c r="G17" s="53"/>
      <c r="I17" s="13">
        <v>3</v>
      </c>
      <c r="J17" s="23" t="s">
        <v>145</v>
      </c>
      <c r="K17" s="2">
        <f>COUNTIF(D17:D24,J17)</f>
        <v>2</v>
      </c>
    </row>
    <row r="18" spans="2:11" ht="15.75" x14ac:dyDescent="0.25">
      <c r="B18" s="7">
        <v>4</v>
      </c>
      <c r="C18" s="7" t="s">
        <v>149</v>
      </c>
      <c r="D18" s="55" t="s">
        <v>145</v>
      </c>
      <c r="E18" s="3" t="s">
        <v>151</v>
      </c>
      <c r="F18" s="110"/>
      <c r="G18" s="19" t="s">
        <v>97</v>
      </c>
      <c r="I18" s="13">
        <v>4</v>
      </c>
      <c r="J18" s="23" t="s">
        <v>146</v>
      </c>
      <c r="K18" s="2">
        <f>COUNTIF(D18:D25,J18)</f>
        <v>3</v>
      </c>
    </row>
    <row r="19" spans="2:11" ht="15.75" x14ac:dyDescent="0.25">
      <c r="B19" s="7">
        <v>5</v>
      </c>
      <c r="C19" s="7" t="s">
        <v>152</v>
      </c>
      <c r="D19" s="3" t="s">
        <v>146</v>
      </c>
      <c r="E19" s="54" t="s">
        <v>155</v>
      </c>
      <c r="F19" s="110">
        <v>5552</v>
      </c>
      <c r="G19" s="19" t="s">
        <v>97</v>
      </c>
      <c r="I19" s="81" t="s">
        <v>21</v>
      </c>
      <c r="J19" s="82"/>
      <c r="K19" s="4">
        <f>SUM(K15:K18)</f>
        <v>6</v>
      </c>
    </row>
    <row r="20" spans="2:11" ht="15.75" x14ac:dyDescent="0.25">
      <c r="B20" s="7">
        <v>6</v>
      </c>
      <c r="C20" s="7" t="s">
        <v>153</v>
      </c>
      <c r="D20" s="3" t="s">
        <v>146</v>
      </c>
      <c r="E20" s="3" t="s">
        <v>156</v>
      </c>
      <c r="F20" s="110"/>
      <c r="G20" s="19" t="s">
        <v>97</v>
      </c>
    </row>
    <row r="21" spans="2:11" ht="15.75" x14ac:dyDescent="0.25">
      <c r="B21" s="7">
        <v>7</v>
      </c>
      <c r="C21" s="7" t="s">
        <v>154</v>
      </c>
      <c r="D21" s="3" t="s">
        <v>146</v>
      </c>
      <c r="E21" s="3" t="s">
        <v>156</v>
      </c>
      <c r="F21" s="110"/>
      <c r="G21" s="19" t="s">
        <v>97</v>
      </c>
    </row>
    <row r="22" spans="2:11" ht="15.75" x14ac:dyDescent="0.25">
      <c r="B22" s="7">
        <v>8</v>
      </c>
      <c r="C22" s="7"/>
      <c r="D22" s="3"/>
      <c r="E22" s="23"/>
      <c r="F22" s="56"/>
      <c r="G22" s="19"/>
    </row>
    <row r="23" spans="2:11" ht="5.0999999999999996" customHeight="1" x14ac:dyDescent="0.25">
      <c r="B23" s="78"/>
      <c r="C23" s="79"/>
      <c r="D23" s="79"/>
      <c r="E23" s="79"/>
      <c r="F23" s="79"/>
      <c r="G23" s="79"/>
    </row>
    <row r="25" spans="2:11" ht="15" customHeight="1" x14ac:dyDescent="0.25">
      <c r="I25" s="114"/>
      <c r="J25" s="114"/>
      <c r="K25" s="114"/>
    </row>
    <row r="26" spans="2:11" x14ac:dyDescent="0.25">
      <c r="I26" s="26"/>
      <c r="J26" s="26"/>
      <c r="K26" s="26"/>
    </row>
    <row r="27" spans="2:11" ht="15.75" x14ac:dyDescent="0.25">
      <c r="I27" s="27"/>
      <c r="K27" s="17"/>
    </row>
    <row r="28" spans="2:11" ht="15.75" x14ac:dyDescent="0.25">
      <c r="I28" s="27"/>
      <c r="K28" s="17"/>
    </row>
    <row r="29" spans="2:11" ht="15.75" x14ac:dyDescent="0.25">
      <c r="I29" s="113"/>
      <c r="J29" s="113"/>
      <c r="K29" s="16"/>
    </row>
    <row r="32" spans="2:11" ht="15.75" x14ac:dyDescent="0.25">
      <c r="I32" s="115"/>
      <c r="J32" s="115"/>
      <c r="K32" s="115"/>
    </row>
    <row r="33" spans="9:11" x14ac:dyDescent="0.25">
      <c r="I33" s="26"/>
      <c r="J33" s="26"/>
      <c r="K33" s="26"/>
    </row>
    <row r="34" spans="9:11" x14ac:dyDescent="0.25">
      <c r="K34" s="17"/>
    </row>
    <row r="35" spans="9:11" x14ac:dyDescent="0.25">
      <c r="K35" s="17"/>
    </row>
    <row r="36" spans="9:11" x14ac:dyDescent="0.25">
      <c r="K36" s="17"/>
    </row>
    <row r="37" spans="9:11" x14ac:dyDescent="0.25">
      <c r="K37" s="17"/>
    </row>
    <row r="38" spans="9:11" x14ac:dyDescent="0.25">
      <c r="K38" s="17"/>
    </row>
    <row r="39" spans="9:11" x14ac:dyDescent="0.25">
      <c r="K39" s="17"/>
    </row>
    <row r="40" spans="9:11" ht="15.75" x14ac:dyDescent="0.25">
      <c r="I40" s="113"/>
      <c r="J40" s="113"/>
      <c r="K40" s="16"/>
    </row>
  </sheetData>
  <autoFilter ref="B14:K22" xr:uid="{C86A7BEA-5C3E-41CB-B67B-ECB1EE211013}"/>
  <mergeCells count="17">
    <mergeCell ref="B11:G11"/>
    <mergeCell ref="B12:B13"/>
    <mergeCell ref="D12:D13"/>
    <mergeCell ref="F12:F13"/>
    <mergeCell ref="I13:K13"/>
    <mergeCell ref="E12:E13"/>
    <mergeCell ref="C12:C13"/>
    <mergeCell ref="I40:J40"/>
    <mergeCell ref="I19:J19"/>
    <mergeCell ref="I25:K25"/>
    <mergeCell ref="I29:J29"/>
    <mergeCell ref="I32:K32"/>
    <mergeCell ref="D15:D16"/>
    <mergeCell ref="F19:F21"/>
    <mergeCell ref="F17:F18"/>
    <mergeCell ref="G15:G16"/>
    <mergeCell ref="B23:G23"/>
  </mergeCells>
  <phoneticPr fontId="13" type="noConversion"/>
  <dataValidations count="1">
    <dataValidation type="list" allowBlank="1" showInputMessage="1" showErrorMessage="1" sqref="D15 D17:D22" xr:uid="{F5AB4470-4036-44BA-AF88-A96C49AB2EE4}">
      <formula1>$J$15:$J$18</formula1>
    </dataValidation>
  </dataValidations>
  <pageMargins left="0.7" right="0.7" top="0.75" bottom="0.75" header="0.3" footer="0.3"/>
  <pageSetup orientation="portrait" horizontalDpi="300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24F18B-2F7E-42CB-BD0B-565CE740A9A8}">
  <dimension ref="B11:V36"/>
  <sheetViews>
    <sheetView tabSelected="1" topLeftCell="A4" workbookViewId="0">
      <selection activeCell="F5" sqref="F5"/>
    </sheetView>
  </sheetViews>
  <sheetFormatPr baseColWidth="10" defaultColWidth="11.140625" defaultRowHeight="15" x14ac:dyDescent="0.25"/>
  <cols>
    <col min="1" max="1" width="11.140625" style="1"/>
    <col min="2" max="2" width="3.5703125" style="1" bestFit="1" customWidth="1"/>
    <col min="3" max="3" width="38" style="1" customWidth="1"/>
    <col min="4" max="4" width="14.5703125" style="1" customWidth="1"/>
    <col min="5" max="5" width="8.42578125" style="1" bestFit="1" customWidth="1"/>
    <col min="6" max="6" width="8.85546875" style="1" bestFit="1" customWidth="1"/>
    <col min="7" max="11" width="5.42578125" style="1" bestFit="1" customWidth="1"/>
    <col min="12" max="12" width="5.5703125" style="1" bestFit="1" customWidth="1"/>
    <col min="13" max="13" width="22.7109375" style="1" customWidth="1"/>
    <col min="14" max="14" width="11.140625" style="1"/>
    <col min="15" max="15" width="3.7109375" style="1" bestFit="1" customWidth="1"/>
    <col min="16" max="16" width="48.85546875" style="1" bestFit="1" customWidth="1"/>
    <col min="17" max="17" width="8" style="1" bestFit="1" customWidth="1"/>
    <col min="18" max="18" width="9.28515625" style="42" bestFit="1" customWidth="1"/>
    <col min="19" max="19" width="11.140625" style="1"/>
    <col min="20" max="20" width="3.85546875" style="1" bestFit="1" customWidth="1"/>
    <col min="21" max="22" width="18" style="1" customWidth="1"/>
    <col min="23" max="16384" width="11.140625" style="1"/>
  </cols>
  <sheetData>
    <row r="11" spans="2:22" ht="15.75" x14ac:dyDescent="0.25">
      <c r="B11" s="124" t="s">
        <v>100</v>
      </c>
      <c r="C11" s="124"/>
      <c r="D11" s="124"/>
      <c r="E11" s="124"/>
      <c r="F11" s="124"/>
      <c r="G11" s="124"/>
      <c r="H11" s="124"/>
      <c r="I11" s="124"/>
      <c r="J11" s="124"/>
      <c r="K11" s="124"/>
      <c r="L11" s="124"/>
      <c r="M11" s="124"/>
      <c r="O11" s="75" t="s">
        <v>101</v>
      </c>
      <c r="P11" s="75"/>
      <c r="Q11" s="75"/>
      <c r="R11" s="38"/>
      <c r="T11" s="75" t="s">
        <v>102</v>
      </c>
      <c r="U11" s="75"/>
      <c r="V11" s="75"/>
    </row>
    <row r="12" spans="2:22" x14ac:dyDescent="0.25">
      <c r="B12" s="121" t="s">
        <v>2</v>
      </c>
      <c r="C12" s="121" t="s">
        <v>103</v>
      </c>
      <c r="D12" s="104" t="s">
        <v>104</v>
      </c>
      <c r="E12" s="94" t="s">
        <v>5</v>
      </c>
      <c r="F12" s="96"/>
      <c r="G12" s="94" t="s">
        <v>25</v>
      </c>
      <c r="H12" s="95"/>
      <c r="I12" s="95"/>
      <c r="J12" s="95"/>
      <c r="K12" s="95"/>
      <c r="L12" s="96"/>
      <c r="M12" s="14"/>
      <c r="O12" s="6" t="s">
        <v>2</v>
      </c>
      <c r="P12" s="6" t="s">
        <v>103</v>
      </c>
      <c r="Q12" s="6" t="s">
        <v>16</v>
      </c>
      <c r="R12" s="39"/>
      <c r="T12" s="6" t="s">
        <v>2</v>
      </c>
      <c r="U12" s="6" t="s">
        <v>70</v>
      </c>
      <c r="V12" s="6" t="s">
        <v>16</v>
      </c>
    </row>
    <row r="13" spans="2:22" ht="15.75" x14ac:dyDescent="0.25">
      <c r="B13" s="122"/>
      <c r="C13" s="122"/>
      <c r="D13" s="105"/>
      <c r="E13" s="14" t="s">
        <v>17</v>
      </c>
      <c r="F13" s="14" t="s">
        <v>19</v>
      </c>
      <c r="G13" s="14" t="s">
        <v>105</v>
      </c>
      <c r="H13" s="14" t="s">
        <v>106</v>
      </c>
      <c r="I13" s="14" t="s">
        <v>107</v>
      </c>
      <c r="J13" s="14" t="s">
        <v>108</v>
      </c>
      <c r="K13" s="14" t="s">
        <v>109</v>
      </c>
      <c r="L13" s="14" t="s">
        <v>110</v>
      </c>
      <c r="M13" s="14" t="s">
        <v>70</v>
      </c>
      <c r="O13" s="13">
        <v>1</v>
      </c>
      <c r="P13" s="3" t="s">
        <v>111</v>
      </c>
      <c r="Q13" s="2">
        <v>0</v>
      </c>
      <c r="R13" s="40"/>
      <c r="T13" s="7"/>
      <c r="U13" s="3"/>
      <c r="V13" s="3"/>
    </row>
    <row r="14" spans="2:22" ht="15.75" x14ac:dyDescent="0.25">
      <c r="B14" s="7">
        <v>1</v>
      </c>
      <c r="C14" s="23"/>
      <c r="D14" s="3">
        <v>0</v>
      </c>
      <c r="E14" s="3">
        <v>0</v>
      </c>
      <c r="F14" s="3">
        <v>0</v>
      </c>
      <c r="G14" s="3"/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 t="s">
        <v>97</v>
      </c>
      <c r="O14" s="13">
        <v>2</v>
      </c>
      <c r="P14" s="3" t="s">
        <v>112</v>
      </c>
      <c r="Q14" s="2">
        <f>COUNTIF(C15:C18,"Técnico en Instalación y Reparacion de sistemas de riego")</f>
        <v>0</v>
      </c>
      <c r="R14" s="40"/>
      <c r="T14" s="7"/>
      <c r="U14" s="3"/>
      <c r="V14" s="3"/>
    </row>
    <row r="15" spans="2:22" ht="15.75" x14ac:dyDescent="0.25">
      <c r="B15" s="7">
        <v>2</v>
      </c>
      <c r="C15" s="23"/>
      <c r="D15" s="3"/>
      <c r="E15" s="3"/>
      <c r="F15" s="3"/>
      <c r="G15" s="3"/>
      <c r="H15" s="3"/>
      <c r="I15" s="3"/>
      <c r="J15" s="3"/>
      <c r="K15" s="3"/>
      <c r="L15" s="3"/>
      <c r="M15" s="3"/>
      <c r="O15" s="13">
        <v>3</v>
      </c>
      <c r="P15" s="21" t="s">
        <v>113</v>
      </c>
      <c r="Q15" s="2">
        <f>COUNTIF(C17:C19,P15)</f>
        <v>0</v>
      </c>
      <c r="R15" s="40"/>
      <c r="T15" s="7"/>
      <c r="U15" s="3"/>
      <c r="V15" s="3"/>
    </row>
    <row r="16" spans="2:22" ht="15.75" x14ac:dyDescent="0.25">
      <c r="B16" s="7">
        <v>3</v>
      </c>
      <c r="C16" s="23"/>
      <c r="D16" s="3"/>
      <c r="E16" s="3"/>
      <c r="F16" s="3"/>
      <c r="G16" s="3"/>
      <c r="H16" s="3"/>
      <c r="I16" s="3"/>
      <c r="J16" s="3"/>
      <c r="K16" s="3"/>
      <c r="L16" s="3"/>
      <c r="M16" s="3"/>
      <c r="O16" s="81" t="s">
        <v>21</v>
      </c>
      <c r="P16" s="82"/>
      <c r="Q16" s="4">
        <v>0</v>
      </c>
      <c r="R16" s="41"/>
      <c r="T16" s="7"/>
      <c r="U16" s="46"/>
      <c r="V16" s="3"/>
    </row>
    <row r="17" spans="2:22" ht="15.75" x14ac:dyDescent="0.25">
      <c r="B17" s="7">
        <v>4</v>
      </c>
      <c r="C17" s="23"/>
      <c r="D17" s="3"/>
      <c r="E17" s="3"/>
      <c r="F17" s="3"/>
      <c r="G17" s="3"/>
      <c r="H17" s="3"/>
      <c r="I17" s="3"/>
      <c r="J17" s="3"/>
      <c r="K17" s="3"/>
      <c r="L17" s="3"/>
      <c r="M17" s="3"/>
      <c r="O17" s="44"/>
      <c r="P17" s="44"/>
      <c r="Q17" s="45"/>
      <c r="R17" s="41"/>
      <c r="T17" s="7"/>
      <c r="U17" s="46"/>
      <c r="V17" s="3"/>
    </row>
    <row r="18" spans="2:22" ht="15.75" x14ac:dyDescent="0.25">
      <c r="B18" s="78"/>
      <c r="C18" s="79"/>
      <c r="D18" s="79"/>
      <c r="E18" s="79"/>
      <c r="F18" s="79"/>
      <c r="G18" s="79"/>
      <c r="H18" s="79"/>
      <c r="I18" s="79"/>
      <c r="J18" s="79"/>
      <c r="K18" s="79"/>
      <c r="L18" s="79"/>
      <c r="M18" s="80"/>
      <c r="T18" s="81" t="s">
        <v>21</v>
      </c>
      <c r="U18" s="82"/>
      <c r="V18" s="10">
        <f>SUM(V13:V15)</f>
        <v>0</v>
      </c>
    </row>
    <row r="19" spans="2:22" ht="5.0999999999999996" customHeight="1" x14ac:dyDescent="0.25"/>
    <row r="28" spans="2:22" ht="15.75" x14ac:dyDescent="0.25">
      <c r="O28" s="75" t="s">
        <v>114</v>
      </c>
      <c r="P28" s="75"/>
      <c r="Q28" s="75"/>
      <c r="R28" s="38"/>
      <c r="T28" s="123" t="s">
        <v>115</v>
      </c>
      <c r="U28" s="123"/>
      <c r="V28" s="123"/>
    </row>
    <row r="29" spans="2:22" x14ac:dyDescent="0.25">
      <c r="O29" s="6" t="s">
        <v>2</v>
      </c>
      <c r="P29" s="6" t="s">
        <v>25</v>
      </c>
      <c r="Q29" s="6" t="s">
        <v>16</v>
      </c>
      <c r="R29" s="39" t="s">
        <v>116</v>
      </c>
      <c r="T29" s="6" t="s">
        <v>2</v>
      </c>
      <c r="U29" s="6" t="s">
        <v>117</v>
      </c>
      <c r="V29" s="6" t="s">
        <v>16</v>
      </c>
    </row>
    <row r="30" spans="2:22" ht="15.75" x14ac:dyDescent="0.25">
      <c r="O30" s="3"/>
      <c r="P30" s="3" t="s">
        <v>26</v>
      </c>
      <c r="Q30" s="2">
        <f>SUM(G14:G17)</f>
        <v>0</v>
      </c>
      <c r="R30" s="40" t="s">
        <v>157</v>
      </c>
      <c r="T30" s="13"/>
      <c r="U30" s="3" t="s">
        <v>17</v>
      </c>
      <c r="V30" s="2">
        <f>SUM(E14:E17)</f>
        <v>0</v>
      </c>
    </row>
    <row r="31" spans="2:22" ht="15.75" x14ac:dyDescent="0.25">
      <c r="O31" s="3"/>
      <c r="P31" s="3" t="s">
        <v>27</v>
      </c>
      <c r="Q31" s="2">
        <f>SUM(H14:H17)</f>
        <v>0</v>
      </c>
      <c r="R31" s="40" t="e">
        <f t="shared" ref="R31:R35" si="0">Q31/$Q$36</f>
        <v>#DIV/0!</v>
      </c>
      <c r="T31" s="13"/>
      <c r="U31" s="3" t="s">
        <v>19</v>
      </c>
      <c r="V31" s="2">
        <f>SUM(F14:F17)</f>
        <v>0</v>
      </c>
    </row>
    <row r="32" spans="2:22" ht="15.75" x14ac:dyDescent="0.25">
      <c r="O32" s="3"/>
      <c r="P32" s="3" t="s">
        <v>28</v>
      </c>
      <c r="Q32" s="2">
        <f>SUM(I14:I17)</f>
        <v>0</v>
      </c>
      <c r="R32" s="40" t="e">
        <f t="shared" si="0"/>
        <v>#DIV/0!</v>
      </c>
      <c r="T32" s="74" t="s">
        <v>21</v>
      </c>
      <c r="U32" s="74"/>
      <c r="V32" s="10">
        <f>SUM(V30:V31)</f>
        <v>0</v>
      </c>
    </row>
    <row r="33" spans="15:18" x14ac:dyDescent="0.25">
      <c r="O33" s="3"/>
      <c r="P33" s="3" t="s">
        <v>29</v>
      </c>
      <c r="Q33" s="2">
        <f>SUM(J14:J17)</f>
        <v>0</v>
      </c>
      <c r="R33" s="40" t="e">
        <f t="shared" si="0"/>
        <v>#DIV/0!</v>
      </c>
    </row>
    <row r="34" spans="15:18" ht="14.1" customHeight="1" x14ac:dyDescent="0.25">
      <c r="O34" s="3"/>
      <c r="P34" s="3" t="s">
        <v>30</v>
      </c>
      <c r="Q34" s="2">
        <f>SUM(K14:K17)</f>
        <v>0</v>
      </c>
      <c r="R34" s="40" t="e">
        <f t="shared" si="0"/>
        <v>#DIV/0!</v>
      </c>
    </row>
    <row r="35" spans="15:18" ht="14.1" customHeight="1" x14ac:dyDescent="0.25">
      <c r="O35" s="3"/>
      <c r="P35" s="3" t="s">
        <v>118</v>
      </c>
      <c r="Q35" s="2">
        <f>SUM(L14:L17)</f>
        <v>0</v>
      </c>
      <c r="R35" s="40" t="e">
        <f t="shared" si="0"/>
        <v>#DIV/0!</v>
      </c>
    </row>
    <row r="36" spans="15:18" ht="15.75" x14ac:dyDescent="0.25">
      <c r="O36" s="74" t="s">
        <v>21</v>
      </c>
      <c r="P36" s="74"/>
      <c r="Q36" s="10">
        <f>SUM(Q30:Q35)</f>
        <v>0</v>
      </c>
      <c r="R36" s="43" t="e">
        <f>SUM(R30:R35)</f>
        <v>#DIV/0!</v>
      </c>
    </row>
  </sheetData>
  <mergeCells count="15">
    <mergeCell ref="O36:P36"/>
    <mergeCell ref="B18:M18"/>
    <mergeCell ref="O11:Q11"/>
    <mergeCell ref="O16:P16"/>
    <mergeCell ref="T11:V11"/>
    <mergeCell ref="T18:U18"/>
    <mergeCell ref="T32:U32"/>
    <mergeCell ref="T28:V28"/>
    <mergeCell ref="E12:F12"/>
    <mergeCell ref="G12:L12"/>
    <mergeCell ref="B11:M11"/>
    <mergeCell ref="D12:D13"/>
    <mergeCell ref="C12:C13"/>
    <mergeCell ref="B12:B13"/>
    <mergeCell ref="O28:Q28"/>
  </mergeCells>
  <dataValidations count="1">
    <dataValidation type="list" allowBlank="1" showInputMessage="1" showErrorMessage="1" sqref="C14:C17" xr:uid="{7F60388C-D1A5-4B2A-BCA4-69CBDDFF84DD}">
      <formula1>$P$13:$P$15</formula1>
    </dataValidation>
  </dataValidations>
  <pageMargins left="0.7" right="0.7" top="0.75" bottom="0.75" header="0.3" footer="0.3"/>
  <pageSetup orientation="portrait" horizontalDpi="300" verticalDpi="3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48BEEF-5F85-416E-9DF8-5CAA3961975A}">
  <dimension ref="B4:E6"/>
  <sheetViews>
    <sheetView workbookViewId="0">
      <selection activeCell="C7" sqref="C7:D7"/>
    </sheetView>
  </sheetViews>
  <sheetFormatPr baseColWidth="10" defaultColWidth="8.85546875" defaultRowHeight="15" x14ac:dyDescent="0.25"/>
  <cols>
    <col min="3" max="3" width="26.85546875" customWidth="1"/>
    <col min="4" max="4" width="35.140625" customWidth="1"/>
    <col min="5" max="5" width="18.7109375" customWidth="1"/>
  </cols>
  <sheetData>
    <row r="4" spans="2:5" x14ac:dyDescent="0.25">
      <c r="B4" t="s">
        <v>88</v>
      </c>
    </row>
    <row r="6" spans="2:5" x14ac:dyDescent="0.25">
      <c r="B6" t="s">
        <v>2</v>
      </c>
      <c r="C6" t="s">
        <v>89</v>
      </c>
      <c r="D6" t="s">
        <v>90</v>
      </c>
      <c r="E6" t="s">
        <v>91</v>
      </c>
    </row>
  </sheetData>
  <dataValidations count="1">
    <dataValidation type="list" allowBlank="1" showInputMessage="1" showErrorMessage="1" sqref="C7" xr:uid="{0070F150-BAE1-4344-8927-9B20AA0083FB}">
      <formula1>"Descenso individual,Descenso Comunal"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99648B-75FB-4CE1-B9F0-CFB95DAC671C}">
  <dimension ref="B1:E9"/>
  <sheetViews>
    <sheetView workbookViewId="0">
      <selection activeCell="C10" sqref="C10"/>
    </sheetView>
  </sheetViews>
  <sheetFormatPr baseColWidth="10" defaultColWidth="10.85546875" defaultRowHeight="15" x14ac:dyDescent="0.25"/>
  <cols>
    <col min="3" max="3" width="40.42578125" bestFit="1" customWidth="1"/>
    <col min="4" max="4" width="18.85546875" bestFit="1" customWidth="1"/>
  </cols>
  <sheetData>
    <row r="1" spans="2:5" x14ac:dyDescent="0.25">
      <c r="B1" t="s">
        <v>6</v>
      </c>
      <c r="C1" t="s">
        <v>7</v>
      </c>
      <c r="D1" t="s">
        <v>119</v>
      </c>
      <c r="E1" t="s">
        <v>120</v>
      </c>
    </row>
    <row r="2" spans="2:5" x14ac:dyDescent="0.25">
      <c r="B2" t="s">
        <v>121</v>
      </c>
      <c r="C2" t="s">
        <v>122</v>
      </c>
      <c r="D2" t="s">
        <v>123</v>
      </c>
      <c r="E2" t="s">
        <v>124</v>
      </c>
    </row>
    <row r="3" spans="2:5" x14ac:dyDescent="0.25">
      <c r="B3" t="s">
        <v>125</v>
      </c>
      <c r="C3" t="s">
        <v>126</v>
      </c>
      <c r="D3" t="s">
        <v>127</v>
      </c>
      <c r="E3" t="s">
        <v>128</v>
      </c>
    </row>
    <row r="4" spans="2:5" x14ac:dyDescent="0.25">
      <c r="B4" t="s">
        <v>129</v>
      </c>
      <c r="C4" t="s">
        <v>130</v>
      </c>
      <c r="D4" t="s">
        <v>12</v>
      </c>
      <c r="E4" t="s">
        <v>131</v>
      </c>
    </row>
    <row r="5" spans="2:5" x14ac:dyDescent="0.25">
      <c r="B5" t="s">
        <v>132</v>
      </c>
      <c r="C5" t="s">
        <v>133</v>
      </c>
      <c r="D5" t="s">
        <v>134</v>
      </c>
      <c r="E5" t="s">
        <v>135</v>
      </c>
    </row>
    <row r="6" spans="2:5" x14ac:dyDescent="0.25">
      <c r="B6" t="s">
        <v>136</v>
      </c>
      <c r="C6" t="s">
        <v>137</v>
      </c>
      <c r="D6" t="s">
        <v>138</v>
      </c>
      <c r="E6" t="s">
        <v>10</v>
      </c>
    </row>
    <row r="7" spans="2:5" x14ac:dyDescent="0.25">
      <c r="B7" t="s">
        <v>139</v>
      </c>
      <c r="C7" t="s">
        <v>140</v>
      </c>
      <c r="D7" t="s">
        <v>141</v>
      </c>
    </row>
    <row r="8" spans="2:5" x14ac:dyDescent="0.25">
      <c r="C8" t="s">
        <v>11</v>
      </c>
    </row>
    <row r="9" spans="2:5" x14ac:dyDescent="0.25">
      <c r="C9" t="s">
        <v>142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OAI</vt:lpstr>
      <vt:lpstr>Sheet3</vt:lpstr>
      <vt:lpstr>Topografia</vt:lpstr>
      <vt:lpstr>Tareas de Tierras Tecnificadas</vt:lpstr>
      <vt:lpstr>Extencion</vt:lpstr>
      <vt:lpstr>Capcitaciones</vt:lpstr>
      <vt:lpstr>Sheet1</vt:lpstr>
      <vt:lpstr>Listas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Junior Collado</dc:creator>
  <cp:keywords/>
  <dc:description/>
  <cp:lastModifiedBy>Mike Heandy Beaubrun</cp:lastModifiedBy>
  <cp:revision/>
  <cp:lastPrinted>2023-04-12T17:15:26Z</cp:lastPrinted>
  <dcterms:created xsi:type="dcterms:W3CDTF">2023-02-19T16:58:11Z</dcterms:created>
  <dcterms:modified xsi:type="dcterms:W3CDTF">2023-05-10T17:34:37Z</dcterms:modified>
  <cp:category/>
  <cp:contentStatus/>
</cp:coreProperties>
</file>