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dedu-my.sharepoint.com/personal/mikeheandy_unad_edu_do/Documents/TNR/Informe/"/>
    </mc:Choice>
  </mc:AlternateContent>
  <xr:revisionPtr revIDLastSave="0" documentId="8_{3DAC66CB-972B-4949-A395-8B03C443FD7A}" xr6:coauthVersionLast="47" xr6:coauthVersionMax="47" xr10:uidLastSave="{00000000-0000-0000-0000-000000000000}"/>
  <bookViews>
    <workbookView xWindow="20370" yWindow="-120" windowWidth="29040" windowHeight="15720" firstSheet="2" activeTab="2" xr2:uid="{204A7696-B9BC-495B-B038-D7BCBCCA6286}"/>
  </bookViews>
  <sheets>
    <sheet name="OAI" sheetId="1" r:id="rId1"/>
    <sheet name="Sheet3" sheetId="8" state="hidden" r:id="rId2"/>
    <sheet name="Topografia" sheetId="5" r:id="rId3"/>
    <sheet name="Tareas de Tierras Tecnificadas" sheetId="3" r:id="rId4"/>
    <sheet name="Extencion" sheetId="7" r:id="rId5"/>
    <sheet name="Capcitaciones" sheetId="4" r:id="rId6"/>
    <sheet name="Sheet1" sheetId="6" state="hidden" r:id="rId7"/>
    <sheet name="Listas" sheetId="2" state="hidden" r:id="rId8"/>
  </sheets>
  <definedNames>
    <definedName name="_xlnm._FilterDatabase" localSheetId="4" hidden="1">Extencion!$B$5:$K$13</definedName>
    <definedName name="_xlnm._FilterDatabase" localSheetId="1" hidden="1">Sheet3!$F$4:$K$21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  <c r="G13" i="7"/>
  <c r="F13" i="7"/>
  <c r="K7" i="7"/>
  <c r="K8" i="7"/>
  <c r="K9" i="7"/>
  <c r="K6" i="7"/>
  <c r="V18" i="4" l="1"/>
  <c r="Q8" i="1"/>
  <c r="L9" i="1"/>
  <c r="L10" i="1"/>
  <c r="L11" i="1"/>
  <c r="L12" i="1"/>
  <c r="L8" i="1"/>
  <c r="Q15" i="4"/>
  <c r="Q14" i="4"/>
  <c r="K10" i="7"/>
  <c r="B15" i="1"/>
  <c r="B6" i="1"/>
  <c r="B7" i="1" s="1"/>
  <c r="B8" i="1" s="1"/>
  <c r="B9" i="1" s="1"/>
  <c r="B10" i="1" s="1"/>
  <c r="B11" i="1" s="1"/>
  <c r="B12" i="1" s="1"/>
  <c r="Q10" i="1" l="1"/>
  <c r="L13" i="1"/>
</calcChain>
</file>

<file path=xl/sharedStrings.xml><?xml version="1.0" encoding="utf-8"?>
<sst xmlns="http://schemas.openxmlformats.org/spreadsheetml/2006/main" count="233" uniqueCount="143">
  <si>
    <t>OFICINA DE LIBRE ACCESO A LA INFORMACIÓN.</t>
  </si>
  <si>
    <t>solicitudes de libre acceso a la información</t>
  </si>
  <si>
    <t>No.</t>
  </si>
  <si>
    <t>Solicitud</t>
  </si>
  <si>
    <t>Vía</t>
  </si>
  <si>
    <t>Sexo</t>
  </si>
  <si>
    <t>Edad</t>
  </si>
  <si>
    <t>Estatus</t>
  </si>
  <si>
    <t>Tiempo de Respuesta</t>
  </si>
  <si>
    <t>Gestión Institucional</t>
  </si>
  <si>
    <t>SAIP</t>
  </si>
  <si>
    <t>Masculino</t>
  </si>
  <si>
    <t>18 - 27</t>
  </si>
  <si>
    <t>Entregada</t>
  </si>
  <si>
    <t>11 - 15 días hábiles</t>
  </si>
  <si>
    <t>Cantidad de Solicitudes por Tipo</t>
  </si>
  <si>
    <t>Cantidad de solicitudes por Sexo</t>
  </si>
  <si>
    <t>Gestión de transparencia</t>
  </si>
  <si>
    <t xml:space="preserve">Presencial </t>
  </si>
  <si>
    <t>Femenino</t>
  </si>
  <si>
    <t>28 - 37</t>
  </si>
  <si>
    <t>Devuelta para corrección</t>
  </si>
  <si>
    <t>Tipo de Solicitud</t>
  </si>
  <si>
    <t>Cantidad</t>
  </si>
  <si>
    <t>Tecnificacion de Sistemas de Riego</t>
  </si>
  <si>
    <t>TOTAL</t>
  </si>
  <si>
    <t>Capacitación a Productores</t>
  </si>
  <si>
    <t>Coordinación Interinstitucional</t>
  </si>
  <si>
    <t>#</t>
  </si>
  <si>
    <t>Nombres</t>
  </si>
  <si>
    <t>Cedula</t>
  </si>
  <si>
    <t>Teléfono</t>
  </si>
  <si>
    <t>Yosel Roa Rodríguez</t>
  </si>
  <si>
    <t>829-927-5088</t>
  </si>
  <si>
    <t>M</t>
  </si>
  <si>
    <t>Melvin Enrique Roa Ogando</t>
  </si>
  <si>
    <t>829-909-1714</t>
  </si>
  <si>
    <t>Andrés Sánchez Zabala</t>
  </si>
  <si>
    <t>809-513-9257</t>
  </si>
  <si>
    <t>Ramón García </t>
  </si>
  <si>
    <t>849-244-4460</t>
  </si>
  <si>
    <t>Karen Mineyi Rodríguez </t>
  </si>
  <si>
    <t>829-904-4677</t>
  </si>
  <si>
    <t>F</t>
  </si>
  <si>
    <t>Danelson Turbi García</t>
  </si>
  <si>
    <t>809-698-4682</t>
  </si>
  <si>
    <t>José Altagracia Roa (Yosel)</t>
  </si>
  <si>
    <t>809-817-6029</t>
  </si>
  <si>
    <t>Domingo Geraldino de los Santos</t>
  </si>
  <si>
    <t>829-268-0111</t>
  </si>
  <si>
    <t>José Manuel de los Santos Sánchez</t>
  </si>
  <si>
    <t>809-906-3052</t>
  </si>
  <si>
    <t>Cristóbal Rodríguez</t>
  </si>
  <si>
    <t>829-674-2491</t>
  </si>
  <si>
    <t>Gumersindo Ogando Batista</t>
  </si>
  <si>
    <t>809-802-1946</t>
  </si>
  <si>
    <t>Víctor Alberto Roa</t>
  </si>
  <si>
    <t>849-881-0937</t>
  </si>
  <si>
    <t>Aquilino Moreta</t>
  </si>
  <si>
    <t>849-875-7303</t>
  </si>
  <si>
    <t>Clever Antonio Roa</t>
  </si>
  <si>
    <t>809-280-8742</t>
  </si>
  <si>
    <t>José de la Cruz Roa Jiménez</t>
  </si>
  <si>
    <t>809-949-1932</t>
  </si>
  <si>
    <t>LEVANTAMIENTO TOPOGRÁFICO</t>
  </si>
  <si>
    <t>Ubicación</t>
  </si>
  <si>
    <t>Km. Levantados</t>
  </si>
  <si>
    <t>Tareas. Levantados</t>
  </si>
  <si>
    <t>Datos dueño de los predios</t>
  </si>
  <si>
    <t>Cultivo</t>
  </si>
  <si>
    <t>San Juan de la Maguana, Barrancas (Plan San Juan )</t>
  </si>
  <si>
    <t>Total</t>
  </si>
  <si>
    <t>TECNIFICACION DE RIEGO</t>
  </si>
  <si>
    <t>CONCURSOS PARA TECNIFICACION</t>
  </si>
  <si>
    <t>Postulantes</t>
  </si>
  <si>
    <t>Proyectos escogidos</t>
  </si>
  <si>
    <t>Tareas de tierra</t>
  </si>
  <si>
    <t>Ubicación de la Parcela</t>
  </si>
  <si>
    <t>Estatus del Proyecto</t>
  </si>
  <si>
    <t>No. concurso</t>
  </si>
  <si>
    <t>Cantidad de Tareas</t>
  </si>
  <si>
    <t>Rubro Impactado</t>
  </si>
  <si>
    <t>DESCENSOS DE EXTENCION</t>
  </si>
  <si>
    <t>Fecha</t>
  </si>
  <si>
    <t>Tipo de descenso</t>
  </si>
  <si>
    <t>Lugar</t>
  </si>
  <si>
    <t>Area de impacto</t>
  </si>
  <si>
    <t>Extencion por tipo</t>
  </si>
  <si>
    <t>Tarea</t>
  </si>
  <si>
    <t>km²</t>
  </si>
  <si>
    <t>Tipo de Extencion</t>
  </si>
  <si>
    <t>18 de Enero</t>
  </si>
  <si>
    <t>Descensos Comunales</t>
  </si>
  <si>
    <t>Las Matas de Santa Cruz, Montecristi</t>
  </si>
  <si>
    <t>N/A</t>
  </si>
  <si>
    <t>19 de enero 2023</t>
  </si>
  <si>
    <t xml:space="preserve">Descensos Individuales </t>
  </si>
  <si>
    <t>1 de marzo 2023</t>
  </si>
  <si>
    <t>Socialización Institucional</t>
  </si>
  <si>
    <t>Juan Barón, Peravia</t>
  </si>
  <si>
    <t>2 de marzo 2023</t>
  </si>
  <si>
    <t>La Altagracia, Peravia</t>
  </si>
  <si>
    <t>Levantamiento Demográfico</t>
  </si>
  <si>
    <t>28 de marzo 2023</t>
  </si>
  <si>
    <t xml:space="preserve">La Reforma, San Cristobal </t>
  </si>
  <si>
    <t>29 de marzo 2023</t>
  </si>
  <si>
    <t>Costa Colorada, San Cristobal</t>
  </si>
  <si>
    <t>30 de marzo 2023</t>
  </si>
  <si>
    <t>CAPACITACIONES A LOS PRODUCTORES</t>
  </si>
  <si>
    <t>Capacitaciones Por Tipo</t>
  </si>
  <si>
    <t>Capacitaciones por Ubicación</t>
  </si>
  <si>
    <t>Tipo de Capacitación</t>
  </si>
  <si>
    <t>Cantidad de Capacitados</t>
  </si>
  <si>
    <t>Rango de Edad</t>
  </si>
  <si>
    <t>18-27</t>
  </si>
  <si>
    <t>28-37</t>
  </si>
  <si>
    <t>38-47</t>
  </si>
  <si>
    <t>48-57</t>
  </si>
  <si>
    <t>58-67</t>
  </si>
  <si>
    <t>68 ó +</t>
  </si>
  <si>
    <t>Uso y mantenimiento de sistemas de riego</t>
  </si>
  <si>
    <t>Técnico en Instalación y Reparacion de sistemas de riego</t>
  </si>
  <si>
    <t>Uso eficiente del agua para riego</t>
  </si>
  <si>
    <t>Tiempo de respuesta</t>
  </si>
  <si>
    <t>Via</t>
  </si>
  <si>
    <t>Recibida</t>
  </si>
  <si>
    <t>0 - 5 días hábiles</t>
  </si>
  <si>
    <t>6 - 10 días hábiles</t>
  </si>
  <si>
    <t>Telefónica</t>
  </si>
  <si>
    <t>38 - 47</t>
  </si>
  <si>
    <t>Remitido a la Institución correspondiente</t>
  </si>
  <si>
    <t>Correo electrónico</t>
  </si>
  <si>
    <t>48 - 57</t>
  </si>
  <si>
    <t>Remitido a la unidad interna correspondiente</t>
  </si>
  <si>
    <t>16 - 20 días hábiles</t>
  </si>
  <si>
    <t>Portal 311</t>
  </si>
  <si>
    <t>58 - 67</t>
  </si>
  <si>
    <t>En Prórroga</t>
  </si>
  <si>
    <t>21 - 25 días hábiles</t>
  </si>
  <si>
    <t>Más de 67</t>
  </si>
  <si>
    <t>Rechazada</t>
  </si>
  <si>
    <t>26 - 30 días hábiles</t>
  </si>
  <si>
    <t>Informacion Incompleta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</si>
</sst>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0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9" fontId="1" fillId="0" borderId="0" xfId="2" applyFont="1"/>
    <xf numFmtId="0" fontId="1" fillId="0" borderId="1" xfId="0" applyFont="1" applyBorder="1" applyAlignment="1">
      <alignment horizontal="center" vertical="center"/>
    </xf>
    <xf numFmtId="164" fontId="1" fillId="0" borderId="5" xfId="1" applyFont="1" applyFill="1" applyBorder="1" applyAlignment="1">
      <alignment horizontal="center" vertical="center" wrapText="1"/>
    </xf>
    <xf numFmtId="164" fontId="1" fillId="0" borderId="6" xfId="1" applyFont="1" applyFill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1" applyFont="1" applyFill="1" applyBorder="1"/>
    <xf numFmtId="0" fontId="6" fillId="0" borderId="1" xfId="0" applyFont="1" applyBorder="1" applyAlignment="1">
      <alignment horizontal="center" vertical="center"/>
    </xf>
    <xf numFmtId="164" fontId="1" fillId="0" borderId="1" xfId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165" fontId="1" fillId="0" borderId="1" xfId="1" applyNumberFormat="1" applyFont="1" applyFill="1" applyBorder="1" applyAlignment="1">
      <alignment horizontal="left" indent="1"/>
    </xf>
    <xf numFmtId="0" fontId="12" fillId="0" borderId="0" xfId="0" applyFont="1"/>
    <xf numFmtId="0" fontId="1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6" fillId="0" borderId="15" xfId="0" applyFont="1" applyBorder="1" applyAlignment="1">
      <alignment horizontal="center"/>
    </xf>
    <xf numFmtId="0" fontId="1" fillId="0" borderId="16" xfId="0" applyFont="1" applyBorder="1"/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20" xfId="0" applyFont="1" applyBorder="1"/>
    <xf numFmtId="0" fontId="8" fillId="0" borderId="15" xfId="0" applyFont="1" applyBorder="1"/>
    <xf numFmtId="9" fontId="3" fillId="0" borderId="0" xfId="2" applyFont="1" applyFill="1" applyBorder="1" applyAlignment="1">
      <alignment horizontal="center"/>
    </xf>
    <xf numFmtId="9" fontId="1" fillId="0" borderId="0" xfId="2" applyFont="1" applyFill="1" applyBorder="1" applyAlignment="1">
      <alignment horizontal="center"/>
    </xf>
    <xf numFmtId="0" fontId="11" fillId="0" borderId="0" xfId="0" applyFont="1"/>
    <xf numFmtId="9" fontId="2" fillId="0" borderId="0" xfId="2" applyFont="1" applyFill="1" applyBorder="1" applyAlignment="1">
      <alignment horizontal="center"/>
    </xf>
    <xf numFmtId="0" fontId="1" fillId="0" borderId="4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9" fontId="1" fillId="0" borderId="0" xfId="2" applyFont="1" applyFill="1"/>
    <xf numFmtId="0" fontId="3" fillId="0" borderId="0" xfId="0" applyFont="1"/>
    <xf numFmtId="0" fontId="6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1" applyFont="1" applyFill="1" applyBorder="1" applyAlignment="1">
      <alignment horizontal="right" wrapText="1"/>
    </xf>
    <xf numFmtId="0" fontId="0" fillId="0" borderId="1" xfId="0" applyBorder="1"/>
    <xf numFmtId="164" fontId="1" fillId="0" borderId="1" xfId="0" applyNumberFormat="1" applyFont="1" applyBorder="1"/>
    <xf numFmtId="0" fontId="1" fillId="0" borderId="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6" xfId="0" applyFont="1" applyBorder="1"/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4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5" xfId="1" applyNumberFormat="1" applyFont="1" applyFill="1" applyBorder="1" applyAlignment="1">
      <alignment horizontal="center" vertical="center"/>
    </xf>
    <xf numFmtId="165" fontId="1" fillId="0" borderId="6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64" fontId="1" fillId="0" borderId="5" xfId="1" applyFont="1" applyFill="1" applyBorder="1" applyAlignment="1">
      <alignment horizontal="center" vertical="center" wrapText="1"/>
    </xf>
    <xf numFmtId="164" fontId="1" fillId="0" borderId="6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</a:t>
            </a:r>
            <a:r>
              <a:rPr lang="en-US" baseline="0"/>
              <a:t> de Extension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Extencion!$J$6:$J$9</c:f>
              <c:strCache>
                <c:ptCount val="4"/>
                <c:pt idx="0">
                  <c:v>Descensos Comunales</c:v>
                </c:pt>
                <c:pt idx="1">
                  <c:v>Descensos Individuales </c:v>
                </c:pt>
                <c:pt idx="2">
                  <c:v>Socialización Institucional</c:v>
                </c:pt>
                <c:pt idx="3">
                  <c:v>Levantamiento Demográfico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E10-4CAE-8712-01D008168C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E10-4CAE-8712-01D008168C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BA6-4A2A-973E-13D6F8B186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BA6-4A2A-973E-13D6F8B186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Extencion!$J$6:$J$9</c:f>
              <c:strCache>
                <c:ptCount val="4"/>
                <c:pt idx="0">
                  <c:v>Descensos Comunales</c:v>
                </c:pt>
                <c:pt idx="1">
                  <c:v>Descensos Individuales </c:v>
                </c:pt>
                <c:pt idx="2">
                  <c:v>Socialización Institucional</c:v>
                </c:pt>
                <c:pt idx="3">
                  <c:v>Levantamiento Demográfico</c:v>
                </c:pt>
              </c:strCache>
            </c:strRef>
          </c:cat>
          <c:val>
            <c:numRef>
              <c:f>Extencion!$K$6:$K$9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6-4A6A-9EF4-FB56C6A5128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36512</xdr:rowOff>
    </xdr:from>
    <xdr:to>
      <xdr:col>11</xdr:col>
      <xdr:colOff>0</xdr:colOff>
      <xdr:row>12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60D4DC-1511-3185-CF5A-173F96BE7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E325-1340-439E-9984-45FAB83488C3}">
  <dimension ref="B2:Q15"/>
  <sheetViews>
    <sheetView workbookViewId="0">
      <selection activeCell="H11" sqref="H11"/>
    </sheetView>
  </sheetViews>
  <sheetFormatPr defaultColWidth="11.140625" defaultRowHeight="15"/>
  <cols>
    <col min="1" max="1" width="11.140625" style="1"/>
    <col min="2" max="2" width="3.5703125" style="1" bestFit="1" customWidth="1"/>
    <col min="3" max="3" width="33.5703125" style="1" customWidth="1"/>
    <col min="4" max="4" width="8.85546875" style="1" customWidth="1"/>
    <col min="5" max="5" width="9.5703125" style="1" bestFit="1" customWidth="1"/>
    <col min="6" max="6" width="12.42578125" style="1" customWidth="1"/>
    <col min="7" max="7" width="32.7109375" style="1" customWidth="1"/>
    <col min="8" max="8" width="23.42578125" style="1" customWidth="1"/>
    <col min="9" max="9" width="11.140625" style="1"/>
    <col min="10" max="10" width="3.7109375" style="1" bestFit="1" customWidth="1"/>
    <col min="11" max="11" width="30.85546875" style="1" customWidth="1"/>
    <col min="12" max="12" width="7.5703125" style="1" bestFit="1" customWidth="1"/>
    <col min="13" max="21" width="11.140625" style="1"/>
    <col min="22" max="22" width="3.85546875" style="1" bestFit="1" customWidth="1"/>
    <col min="23" max="23" width="14.140625" style="1" bestFit="1" customWidth="1"/>
    <col min="24" max="16384" width="11.140625" style="1"/>
  </cols>
  <sheetData>
    <row r="2" spans="2:17" ht="15.75">
      <c r="B2" s="59" t="s">
        <v>0</v>
      </c>
      <c r="C2" s="59"/>
      <c r="D2" s="59"/>
      <c r="E2" s="59"/>
      <c r="F2" s="59"/>
      <c r="G2" s="59"/>
      <c r="H2" s="59"/>
    </row>
    <row r="3" spans="2:17">
      <c r="B3" s="60" t="s">
        <v>1</v>
      </c>
      <c r="C3" s="60"/>
      <c r="D3" s="60"/>
      <c r="E3" s="60"/>
      <c r="F3" s="60"/>
      <c r="G3" s="60"/>
      <c r="H3" s="60"/>
    </row>
    <row r="5" spans="2:17"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</row>
    <row r="6" spans="2:17" ht="15.75">
      <c r="B6" s="11">
        <f>IF(C6&lt;&gt;"",1,"")</f>
        <v>1</v>
      </c>
      <c r="C6" s="46" t="s">
        <v>9</v>
      </c>
      <c r="D6" s="11" t="s">
        <v>10</v>
      </c>
      <c r="E6" s="11" t="s">
        <v>11</v>
      </c>
      <c r="F6" s="11" t="s">
        <v>12</v>
      </c>
      <c r="G6" s="11" t="s">
        <v>13</v>
      </c>
      <c r="H6" s="11" t="s">
        <v>14</v>
      </c>
      <c r="J6" s="57" t="s">
        <v>15</v>
      </c>
      <c r="K6" s="57"/>
      <c r="L6" s="57"/>
      <c r="O6" s="57" t="s">
        <v>16</v>
      </c>
      <c r="P6" s="57"/>
      <c r="Q6" s="57"/>
    </row>
    <row r="7" spans="2:17">
      <c r="B7" s="11">
        <f>IFERROR((IF(C7&lt;&gt;"",B6+1,"")),"Empezar en la anterior")</f>
        <v>2</v>
      </c>
      <c r="C7" s="46" t="s">
        <v>17</v>
      </c>
      <c r="D7" s="11" t="s">
        <v>18</v>
      </c>
      <c r="E7" s="11" t="s">
        <v>19</v>
      </c>
      <c r="F7" s="11" t="s">
        <v>20</v>
      </c>
      <c r="G7" s="11" t="s">
        <v>21</v>
      </c>
      <c r="H7" s="11" t="s">
        <v>14</v>
      </c>
      <c r="J7" s="20" t="s">
        <v>2</v>
      </c>
      <c r="K7" s="20" t="s">
        <v>22</v>
      </c>
      <c r="L7" s="20" t="s">
        <v>23</v>
      </c>
      <c r="O7" s="20" t="s">
        <v>2</v>
      </c>
      <c r="P7" s="20" t="s">
        <v>5</v>
      </c>
      <c r="Q7" s="20" t="s">
        <v>23</v>
      </c>
    </row>
    <row r="8" spans="2:17" ht="15.75">
      <c r="B8" s="11" t="str">
        <f t="shared" ref="B8:B11" si="0">IFERROR((IF(C8&lt;&gt;"",B7+1,"")),"Empezar en la anterior")</f>
        <v/>
      </c>
      <c r="C8" s="46"/>
      <c r="D8" s="11"/>
      <c r="E8" s="11"/>
      <c r="F8" s="11"/>
      <c r="G8" s="11"/>
      <c r="H8" s="11"/>
      <c r="J8" s="13">
        <v>1</v>
      </c>
      <c r="K8" s="11" t="s">
        <v>9</v>
      </c>
      <c r="L8" s="20">
        <f>COUNTIF(C6:C14,K8)</f>
        <v>1</v>
      </c>
      <c r="O8" s="21">
        <v>1</v>
      </c>
      <c r="P8" s="11" t="s">
        <v>19</v>
      </c>
      <c r="Q8" s="20">
        <f>COUNTIF(E6:E13,P8)</f>
        <v>1</v>
      </c>
    </row>
    <row r="9" spans="2:17" ht="15.75">
      <c r="B9" s="11" t="str">
        <f t="shared" si="0"/>
        <v/>
      </c>
      <c r="C9" s="46"/>
      <c r="D9" s="11"/>
      <c r="E9" s="11"/>
      <c r="F9" s="11"/>
      <c r="G9" s="11"/>
      <c r="H9" s="11"/>
      <c r="J9" s="13">
        <v>2</v>
      </c>
      <c r="K9" s="11" t="s">
        <v>17</v>
      </c>
      <c r="L9" s="20">
        <f>COUNTIF(C7:C15,K9)</f>
        <v>1</v>
      </c>
      <c r="O9" s="21">
        <v>2</v>
      </c>
      <c r="P9" s="11" t="s">
        <v>11</v>
      </c>
      <c r="Q9" s="20">
        <v>1</v>
      </c>
    </row>
    <row r="10" spans="2:17" ht="15.75">
      <c r="B10" s="11" t="str">
        <f t="shared" si="0"/>
        <v/>
      </c>
      <c r="C10" s="46"/>
      <c r="D10" s="11"/>
      <c r="E10" s="11"/>
      <c r="F10" s="11"/>
      <c r="G10" s="11"/>
      <c r="H10" s="11"/>
      <c r="J10" s="13">
        <v>3</v>
      </c>
      <c r="K10" s="11" t="s">
        <v>24</v>
      </c>
      <c r="L10" s="20">
        <f>COUNTIF(C8:C16,K10)</f>
        <v>0</v>
      </c>
      <c r="O10" s="58" t="s">
        <v>25</v>
      </c>
      <c r="P10" s="58"/>
      <c r="Q10" s="19">
        <f>SUM(Q8:Q9)</f>
        <v>2</v>
      </c>
    </row>
    <row r="11" spans="2:17" ht="15.75">
      <c r="B11" s="11" t="str">
        <f t="shared" si="0"/>
        <v/>
      </c>
      <c r="C11" s="46"/>
      <c r="D11" s="11"/>
      <c r="E11" s="11"/>
      <c r="F11" s="11"/>
      <c r="G11" s="11"/>
      <c r="H11" s="11"/>
      <c r="J11" s="13">
        <v>4</v>
      </c>
      <c r="K11" s="11" t="s">
        <v>26</v>
      </c>
      <c r="L11" s="20">
        <f>COUNTIF(C9:C17,K11)</f>
        <v>0</v>
      </c>
    </row>
    <row r="12" spans="2:17" ht="15.75">
      <c r="B12" s="11" t="str">
        <f>IFERROR((IF(C13&lt;&gt;"",B11+1,"")),"Empezar en la anterior")</f>
        <v/>
      </c>
      <c r="C12" s="46"/>
      <c r="D12" s="11"/>
      <c r="E12" s="11"/>
      <c r="F12" s="11"/>
      <c r="G12" s="11"/>
      <c r="H12" s="11"/>
      <c r="J12" s="13">
        <v>5</v>
      </c>
      <c r="K12" s="11" t="s">
        <v>27</v>
      </c>
      <c r="L12" s="20">
        <f>COUNTIF(C10:C17,K12)</f>
        <v>0</v>
      </c>
    </row>
    <row r="13" spans="2:17" ht="15.75">
      <c r="B13" s="11"/>
      <c r="C13" s="46"/>
      <c r="D13" s="11"/>
      <c r="E13" s="11"/>
      <c r="F13" s="11"/>
      <c r="G13" s="11"/>
      <c r="H13" s="11"/>
      <c r="J13" s="64" t="s">
        <v>25</v>
      </c>
      <c r="K13" s="65"/>
      <c r="L13" s="19">
        <f>SUM(L8:L12)</f>
        <v>2</v>
      </c>
    </row>
    <row r="14" spans="2:17">
      <c r="B14" s="11"/>
      <c r="C14" s="46"/>
      <c r="D14" s="11"/>
      <c r="E14" s="11"/>
      <c r="F14" s="11"/>
      <c r="G14" s="11"/>
      <c r="H14" s="11"/>
    </row>
    <row r="15" spans="2:17" ht="5.0999999999999996" customHeight="1">
      <c r="B15" s="61" t="str">
        <f>IFERROR((IF(C15&lt;&gt;"",B14+1,"")),"Empezar en la anterior")</f>
        <v/>
      </c>
      <c r="C15" s="62"/>
      <c r="D15" s="62"/>
      <c r="E15" s="62"/>
      <c r="F15" s="62"/>
      <c r="G15" s="62"/>
      <c r="H15" s="63"/>
    </row>
  </sheetData>
  <mergeCells count="7">
    <mergeCell ref="O6:Q6"/>
    <mergeCell ref="O10:P10"/>
    <mergeCell ref="B2:H2"/>
    <mergeCell ref="B3:H3"/>
    <mergeCell ref="B15:H15"/>
    <mergeCell ref="J6:L6"/>
    <mergeCell ref="J13:K13"/>
  </mergeCells>
  <phoneticPr fontId="10" type="noConversion"/>
  <dataValidations count="2">
    <dataValidation type="list" allowBlank="1" showInputMessage="1" showErrorMessage="1" sqref="E6:E14" xr:uid="{6E1F6E95-6A6B-4D70-B62C-30627B891808}">
      <formula1>"Masculino,Femenino"</formula1>
    </dataValidation>
    <dataValidation type="list" allowBlank="1" showInputMessage="1" showErrorMessage="1" sqref="C6:C14" xr:uid="{02C153A7-1530-4980-982B-1870479A3F18}">
      <formula1>$K$8:$K$12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A5F0530-2281-4CA5-B87C-877D660F5666}">
          <x14:formula1>
            <xm:f>Listas!$B$2:$B$7</xm:f>
          </x14:formula1>
          <xm:sqref>F6:F14</xm:sqref>
        </x14:dataValidation>
        <x14:dataValidation type="list" allowBlank="1" showInputMessage="1" showErrorMessage="1" xr:uid="{C59172B0-E4AE-47A1-BB2D-9311542D704A}">
          <x14:formula1>
            <xm:f>Listas!$E$2:$E$6</xm:f>
          </x14:formula1>
          <xm:sqref>D6:D14</xm:sqref>
        </x14:dataValidation>
        <x14:dataValidation type="list" allowBlank="1" showInputMessage="1" showErrorMessage="1" xr:uid="{53F6735B-4426-4D95-9480-F8F457625681}">
          <x14:formula1>
            <xm:f>Listas!$D$2:$D$7</xm:f>
          </x14:formula1>
          <xm:sqref>H6:H14</xm:sqref>
        </x14:dataValidation>
        <x14:dataValidation type="list" allowBlank="1" showInputMessage="1" showErrorMessage="1" xr:uid="{4C41AAE2-EA25-4488-AEEC-F75FEE323365}">
          <x14:formula1>
            <xm:f>Listas!$C$2:$C$9</xm:f>
          </x14:formula1>
          <xm:sqref>G6:G14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54B8-0C76-43B8-B758-F51298D764C4}">
  <dimension ref="F4:K21"/>
  <sheetViews>
    <sheetView workbookViewId="0">
      <selection activeCell="I27" sqref="I27"/>
    </sheetView>
  </sheetViews>
  <sheetFormatPr defaultColWidth="8.85546875" defaultRowHeight="15"/>
  <cols>
    <col min="6" max="6" width="2.85546875" bestFit="1" customWidth="1"/>
    <col min="7" max="7" width="30.85546875" bestFit="1" customWidth="1"/>
    <col min="8" max="8" width="6.85546875" bestFit="1" customWidth="1"/>
    <col min="9" max="9" width="12.140625" bestFit="1" customWidth="1"/>
    <col min="10" max="11" width="5" bestFit="1" customWidth="1"/>
  </cols>
  <sheetData>
    <row r="4" spans="6:11">
      <c r="F4" t="s">
        <v>28</v>
      </c>
      <c r="G4" t="s">
        <v>29</v>
      </c>
      <c r="H4" t="s">
        <v>30</v>
      </c>
      <c r="I4" t="s">
        <v>31</v>
      </c>
      <c r="J4" t="s">
        <v>5</v>
      </c>
      <c r="K4" t="s">
        <v>6</v>
      </c>
    </row>
    <row r="5" spans="6:11">
      <c r="F5">
        <v>14</v>
      </c>
      <c r="G5" t="s">
        <v>32</v>
      </c>
      <c r="I5" t="s">
        <v>33</v>
      </c>
      <c r="J5" t="s">
        <v>34</v>
      </c>
      <c r="K5">
        <v>23</v>
      </c>
    </row>
    <row r="6" spans="6:11">
      <c r="F6">
        <v>11</v>
      </c>
      <c r="G6" t="s">
        <v>35</v>
      </c>
      <c r="I6" t="s">
        <v>36</v>
      </c>
      <c r="J6" t="s">
        <v>34</v>
      </c>
      <c r="K6">
        <v>32</v>
      </c>
    </row>
    <row r="7" spans="6:11">
      <c r="F7">
        <v>1</v>
      </c>
      <c r="G7" t="s">
        <v>37</v>
      </c>
      <c r="I7" t="s">
        <v>38</v>
      </c>
      <c r="J7" t="s">
        <v>34</v>
      </c>
      <c r="K7">
        <v>38</v>
      </c>
    </row>
    <row r="8" spans="6:11">
      <c r="F8">
        <v>12</v>
      </c>
      <c r="G8" t="s">
        <v>39</v>
      </c>
      <c r="I8" t="s">
        <v>40</v>
      </c>
      <c r="J8" t="s">
        <v>34</v>
      </c>
      <c r="K8">
        <v>43</v>
      </c>
    </row>
    <row r="9" spans="6:11">
      <c r="F9">
        <v>15</v>
      </c>
      <c r="G9" t="s">
        <v>39</v>
      </c>
      <c r="I9" t="s">
        <v>40</v>
      </c>
      <c r="J9" t="s">
        <v>34</v>
      </c>
      <c r="K9">
        <v>43</v>
      </c>
    </row>
    <row r="10" spans="6:11">
      <c r="F10">
        <v>10</v>
      </c>
      <c r="G10" t="s">
        <v>41</v>
      </c>
      <c r="I10" t="s">
        <v>42</v>
      </c>
      <c r="J10" t="s">
        <v>43</v>
      </c>
      <c r="K10">
        <v>46</v>
      </c>
    </row>
    <row r="11" spans="6:11">
      <c r="F11">
        <v>4</v>
      </c>
      <c r="G11" t="s">
        <v>44</v>
      </c>
      <c r="I11" t="s">
        <v>45</v>
      </c>
      <c r="J11" t="s">
        <v>34</v>
      </c>
      <c r="K11">
        <v>48</v>
      </c>
    </row>
    <row r="12" spans="6:11">
      <c r="F12">
        <v>7</v>
      </c>
      <c r="G12" t="s">
        <v>46</v>
      </c>
      <c r="I12" t="s">
        <v>47</v>
      </c>
      <c r="J12" t="s">
        <v>34</v>
      </c>
      <c r="K12">
        <v>49</v>
      </c>
    </row>
    <row r="13" spans="6:11">
      <c r="F13">
        <v>5</v>
      </c>
      <c r="G13" t="s">
        <v>48</v>
      </c>
      <c r="I13" t="s">
        <v>49</v>
      </c>
      <c r="J13" t="s">
        <v>34</v>
      </c>
      <c r="K13">
        <v>57</v>
      </c>
    </row>
    <row r="14" spans="6:11">
      <c r="F14">
        <v>9</v>
      </c>
      <c r="G14" t="s">
        <v>50</v>
      </c>
      <c r="I14" t="s">
        <v>51</v>
      </c>
      <c r="J14" t="s">
        <v>34</v>
      </c>
      <c r="K14">
        <v>58</v>
      </c>
    </row>
    <row r="15" spans="6:11">
      <c r="F15">
        <v>18</v>
      </c>
      <c r="G15" t="s">
        <v>52</v>
      </c>
      <c r="I15" t="s">
        <v>53</v>
      </c>
      <c r="J15" t="s">
        <v>34</v>
      </c>
      <c r="K15">
        <v>58</v>
      </c>
    </row>
    <row r="16" spans="6:11">
      <c r="F16">
        <v>17</v>
      </c>
      <c r="G16" t="s">
        <v>54</v>
      </c>
      <c r="I16" t="s">
        <v>55</v>
      </c>
      <c r="J16" t="s">
        <v>34</v>
      </c>
      <c r="K16">
        <v>59</v>
      </c>
    </row>
    <row r="17" spans="6:11">
      <c r="F17">
        <v>16</v>
      </c>
      <c r="G17" t="s">
        <v>56</v>
      </c>
      <c r="I17" t="s">
        <v>57</v>
      </c>
      <c r="J17" t="s">
        <v>34</v>
      </c>
      <c r="K17">
        <v>63</v>
      </c>
    </row>
    <row r="18" spans="6:11">
      <c r="F18">
        <v>2</v>
      </c>
      <c r="G18" t="s">
        <v>58</v>
      </c>
      <c r="I18" t="s">
        <v>59</v>
      </c>
      <c r="J18" t="s">
        <v>34</v>
      </c>
      <c r="K18">
        <v>64</v>
      </c>
    </row>
    <row r="19" spans="6:11">
      <c r="F19">
        <v>13</v>
      </c>
      <c r="G19" t="s">
        <v>56</v>
      </c>
      <c r="I19" t="s">
        <v>57</v>
      </c>
      <c r="J19" t="s">
        <v>34</v>
      </c>
      <c r="K19">
        <v>65</v>
      </c>
    </row>
    <row r="20" spans="6:11">
      <c r="F20">
        <v>3</v>
      </c>
      <c r="G20" t="s">
        <v>60</v>
      </c>
      <c r="I20" t="s">
        <v>61</v>
      </c>
      <c r="J20" t="s">
        <v>34</v>
      </c>
      <c r="K20">
        <v>67</v>
      </c>
    </row>
    <row r="21" spans="6:11">
      <c r="F21">
        <v>8</v>
      </c>
      <c r="G21" t="s">
        <v>62</v>
      </c>
      <c r="I21" t="s">
        <v>63</v>
      </c>
      <c r="J21" t="s">
        <v>34</v>
      </c>
      <c r="K21">
        <v>70</v>
      </c>
    </row>
  </sheetData>
  <autoFilter ref="F4:K21" xr:uid="{C6CC54B8-0C76-43B8-B758-F51298D764C4}">
    <sortState xmlns:xlrd2="http://schemas.microsoft.com/office/spreadsheetml/2017/richdata2" ref="F5:K21">
      <sortCondition ref="K4:K2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D104-1A7B-440D-9B1D-C8B3E274372E}">
  <sheetPr>
    <tabColor rgb="FF92D050"/>
  </sheetPr>
  <dimension ref="A1:G8"/>
  <sheetViews>
    <sheetView tabSelected="1" topLeftCell="A4" zoomScale="96" zoomScaleNormal="96" workbookViewId="0">
      <selection activeCell="E7" sqref="E7"/>
    </sheetView>
  </sheetViews>
  <sheetFormatPr defaultColWidth="11.140625" defaultRowHeight="15"/>
  <cols>
    <col min="1" max="1" width="4.28515625" style="1" bestFit="1" customWidth="1"/>
    <col min="2" max="2" width="26.28515625" style="1" customWidth="1"/>
    <col min="3" max="3" width="21.28515625" style="1" customWidth="1"/>
    <col min="4" max="4" width="21.42578125" style="1" customWidth="1"/>
    <col min="5" max="5" width="17" style="1" bestFit="1" customWidth="1"/>
    <col min="6" max="6" width="5.7109375" style="1" bestFit="1" customWidth="1"/>
    <col min="7" max="7" width="7.85546875" style="1" bestFit="1" customWidth="1"/>
    <col min="8" max="8" width="12.5703125" style="1" customWidth="1"/>
    <col min="9" max="9" width="12.7109375" style="1" customWidth="1"/>
    <col min="10" max="16384" width="11.140625" style="1"/>
  </cols>
  <sheetData>
    <row r="1" spans="1:7" ht="15.75">
      <c r="C1" s="66" t="s">
        <v>64</v>
      </c>
      <c r="D1" s="66"/>
      <c r="E1" s="42"/>
      <c r="F1" s="42"/>
      <c r="G1" s="42"/>
    </row>
    <row r="3" spans="1:7">
      <c r="A3" s="67" t="s">
        <v>2</v>
      </c>
      <c r="B3" s="67" t="s">
        <v>65</v>
      </c>
      <c r="C3" s="67" t="s">
        <v>66</v>
      </c>
      <c r="D3" s="67" t="s">
        <v>67</v>
      </c>
      <c r="E3" s="69" t="s">
        <v>68</v>
      </c>
      <c r="F3" s="70"/>
      <c r="G3" s="71"/>
    </row>
    <row r="4" spans="1:7">
      <c r="A4" s="68"/>
      <c r="B4" s="68"/>
      <c r="C4" s="68"/>
      <c r="D4" s="68"/>
      <c r="E4" s="22" t="s">
        <v>5</v>
      </c>
      <c r="F4" s="22" t="s">
        <v>6</v>
      </c>
      <c r="G4" s="22" t="s">
        <v>69</v>
      </c>
    </row>
    <row r="5" spans="1:7" ht="30">
      <c r="A5" s="43"/>
      <c r="B5" s="44" t="s">
        <v>70</v>
      </c>
      <c r="C5" s="11"/>
      <c r="D5" s="45">
        <v>7778.29</v>
      </c>
      <c r="E5" s="11"/>
      <c r="F5" s="11"/>
      <c r="G5" s="11"/>
    </row>
    <row r="6" spans="1:7" ht="15.75">
      <c r="A6" s="43"/>
      <c r="B6" s="43"/>
      <c r="C6" s="11" t="s">
        <v>71</v>
      </c>
      <c r="D6" s="47">
        <f>+SUM(D5:D5)</f>
        <v>7778.29</v>
      </c>
      <c r="E6" s="11"/>
      <c r="F6" s="11"/>
      <c r="G6" s="11"/>
    </row>
    <row r="7" spans="1:7" ht="5.0999999999999996" customHeight="1">
      <c r="A7" s="61"/>
      <c r="B7" s="62"/>
      <c r="C7" s="62"/>
      <c r="D7" s="62"/>
      <c r="E7" s="62"/>
      <c r="F7" s="62"/>
      <c r="G7" s="63"/>
    </row>
    <row r="8" spans="1:7" ht="5.0999999999999996" customHeight="1">
      <c r="A8" s="3"/>
      <c r="B8" s="3"/>
      <c r="C8" s="3"/>
      <c r="D8" s="3"/>
      <c r="E8" s="3"/>
      <c r="F8" s="3"/>
      <c r="G8" s="3"/>
    </row>
  </sheetData>
  <mergeCells count="7">
    <mergeCell ref="C1:D1"/>
    <mergeCell ref="A7:G7"/>
    <mergeCell ref="D3:D4"/>
    <mergeCell ref="E3:G3"/>
    <mergeCell ref="A3:A4"/>
    <mergeCell ref="C3:C4"/>
    <mergeCell ref="B3:B4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7D0B-B496-46EC-A3C4-A9C3E5DDF388}">
  <sheetPr>
    <tabColor rgb="FF92D050"/>
  </sheetPr>
  <dimension ref="B1:S9"/>
  <sheetViews>
    <sheetView topLeftCell="A10" workbookViewId="0">
      <selection activeCell="L11" sqref="L11"/>
    </sheetView>
  </sheetViews>
  <sheetFormatPr defaultColWidth="11.140625" defaultRowHeight="15"/>
  <cols>
    <col min="1" max="1" width="11.140625" style="1"/>
    <col min="2" max="2" width="3.5703125" style="1" bestFit="1" customWidth="1"/>
    <col min="3" max="3" width="16.140625" style="1" bestFit="1" customWidth="1"/>
    <col min="4" max="4" width="33.5703125" style="1" customWidth="1"/>
    <col min="5" max="5" width="13.140625" style="1" customWidth="1"/>
    <col min="6" max="6" width="13" style="1" customWidth="1"/>
    <col min="7" max="7" width="14.42578125" style="1" customWidth="1"/>
    <col min="8" max="8" width="20.140625" style="1" customWidth="1"/>
    <col min="9" max="9" width="4.85546875" style="1" customWidth="1"/>
    <col min="10" max="10" width="14.85546875" style="1" customWidth="1"/>
    <col min="11" max="11" width="9.42578125" style="1" bestFit="1" customWidth="1"/>
    <col min="12" max="12" width="17.5703125" style="1" bestFit="1" customWidth="1"/>
    <col min="13" max="13" width="21.28515625" style="1" customWidth="1"/>
    <col min="14" max="14" width="8.42578125" style="1" bestFit="1" customWidth="1"/>
    <col min="15" max="19" width="11.140625" style="1"/>
    <col min="20" max="20" width="5.7109375" style="1" customWidth="1"/>
    <col min="21" max="16384" width="11.140625" style="1"/>
  </cols>
  <sheetData>
    <row r="1" spans="2:19" ht="15.75" thickBot="1"/>
    <row r="2" spans="2:19" ht="16.5" thickBot="1">
      <c r="B2" s="75" t="s">
        <v>72</v>
      </c>
      <c r="C2" s="76"/>
      <c r="D2" s="76"/>
      <c r="E2" s="76"/>
      <c r="F2" s="76"/>
      <c r="G2" s="76"/>
      <c r="H2" s="77"/>
      <c r="J2" s="75" t="s">
        <v>73</v>
      </c>
      <c r="K2" s="76"/>
      <c r="L2" s="76"/>
      <c r="M2" s="76"/>
      <c r="N2" s="76"/>
      <c r="O2" s="76"/>
      <c r="P2" s="76"/>
      <c r="Q2" s="76"/>
      <c r="R2" s="76"/>
      <c r="S2" s="77"/>
    </row>
    <row r="3" spans="2:19" ht="15.75" thickBot="1">
      <c r="B3" s="24"/>
      <c r="C3" s="25"/>
      <c r="D3" s="25"/>
      <c r="E3" s="25"/>
      <c r="F3" s="25"/>
      <c r="G3" s="25"/>
      <c r="H3" s="26"/>
      <c r="J3" s="32"/>
      <c r="N3" s="72" t="s">
        <v>74</v>
      </c>
      <c r="O3" s="73"/>
      <c r="P3" s="73"/>
      <c r="Q3" s="73" t="s">
        <v>75</v>
      </c>
      <c r="R3" s="73"/>
      <c r="S3" s="74"/>
    </row>
    <row r="4" spans="2:19" ht="15" customHeight="1" thickBot="1">
      <c r="B4" s="29" t="s">
        <v>2</v>
      </c>
      <c r="C4" s="30" t="s">
        <v>76</v>
      </c>
      <c r="D4" s="30" t="s">
        <v>77</v>
      </c>
      <c r="E4" s="30" t="s">
        <v>5</v>
      </c>
      <c r="F4" s="30" t="s">
        <v>6</v>
      </c>
      <c r="G4" s="30" t="s">
        <v>69</v>
      </c>
      <c r="H4" s="31" t="s">
        <v>78</v>
      </c>
      <c r="J4" s="50" t="s">
        <v>79</v>
      </c>
      <c r="K4" s="52" t="s">
        <v>65</v>
      </c>
      <c r="L4" s="53" t="s">
        <v>80</v>
      </c>
      <c r="M4" s="53" t="s">
        <v>81</v>
      </c>
      <c r="N4" s="54" t="s">
        <v>23</v>
      </c>
      <c r="O4" s="54" t="s">
        <v>5</v>
      </c>
      <c r="P4" s="54" t="s">
        <v>6</v>
      </c>
      <c r="Q4" s="54" t="s">
        <v>23</v>
      </c>
      <c r="R4" s="54" t="s">
        <v>5</v>
      </c>
      <c r="S4" s="55" t="s">
        <v>6</v>
      </c>
    </row>
    <row r="5" spans="2:19" ht="15.75">
      <c r="B5" s="27">
        <v>1</v>
      </c>
      <c r="C5" s="11"/>
      <c r="D5" s="11"/>
      <c r="E5" s="11"/>
      <c r="F5" s="11"/>
      <c r="G5" s="11"/>
      <c r="H5" s="28"/>
      <c r="J5" s="49"/>
      <c r="K5" s="48"/>
      <c r="L5" s="48"/>
      <c r="M5" s="48"/>
      <c r="N5" s="51"/>
      <c r="O5" s="51"/>
      <c r="P5" s="51"/>
      <c r="Q5" s="51"/>
      <c r="R5" s="51"/>
      <c r="S5" s="56"/>
    </row>
    <row r="6" spans="2:19" ht="15.75">
      <c r="B6" s="27">
        <v>2</v>
      </c>
      <c r="C6" s="11"/>
      <c r="D6" s="11"/>
      <c r="E6" s="11"/>
      <c r="F6" s="11"/>
      <c r="G6" s="11"/>
      <c r="H6" s="28"/>
      <c r="J6" s="33"/>
      <c r="K6" s="11"/>
      <c r="L6" s="11"/>
      <c r="M6" s="11"/>
      <c r="N6" s="11"/>
      <c r="O6" s="11"/>
      <c r="P6" s="11"/>
      <c r="Q6" s="11"/>
      <c r="R6" s="11"/>
      <c r="S6" s="28"/>
    </row>
    <row r="7" spans="2:19" ht="15.75">
      <c r="B7" s="27">
        <v>3</v>
      </c>
      <c r="C7" s="11"/>
      <c r="D7" s="11"/>
      <c r="E7" s="11"/>
      <c r="F7" s="11"/>
      <c r="G7" s="11"/>
      <c r="H7" s="28"/>
      <c r="J7" s="33"/>
      <c r="K7" s="11"/>
      <c r="L7" s="11"/>
      <c r="M7" s="11"/>
      <c r="N7" s="11"/>
      <c r="O7" s="11"/>
      <c r="P7" s="11"/>
      <c r="Q7" s="11"/>
      <c r="R7" s="11"/>
      <c r="S7" s="28"/>
    </row>
    <row r="8" spans="2:19" ht="15.75">
      <c r="B8" s="27">
        <v>4</v>
      </c>
      <c r="C8" s="11"/>
      <c r="D8" s="11"/>
      <c r="E8" s="11"/>
      <c r="F8" s="11"/>
      <c r="G8" s="11"/>
      <c r="H8" s="28"/>
      <c r="J8" s="33"/>
      <c r="K8" s="11"/>
      <c r="L8" s="11"/>
      <c r="M8" s="11"/>
      <c r="N8" s="11"/>
      <c r="O8" s="11"/>
      <c r="P8" s="11"/>
      <c r="Q8" s="11"/>
      <c r="R8" s="11"/>
      <c r="S8" s="28"/>
    </row>
    <row r="9" spans="2:19" ht="15.75" thickBot="1">
      <c r="B9" s="78"/>
      <c r="C9" s="79"/>
      <c r="D9" s="79"/>
      <c r="E9" s="79"/>
      <c r="F9" s="79"/>
      <c r="G9" s="79"/>
      <c r="H9" s="80"/>
      <c r="J9" s="78"/>
      <c r="K9" s="79"/>
      <c r="L9" s="79"/>
      <c r="M9" s="79"/>
      <c r="N9" s="79"/>
      <c r="O9" s="79"/>
      <c r="P9" s="79"/>
      <c r="Q9" s="79"/>
      <c r="R9" s="79"/>
      <c r="S9" s="80"/>
    </row>
  </sheetData>
  <mergeCells count="6">
    <mergeCell ref="N3:P3"/>
    <mergeCell ref="Q3:S3"/>
    <mergeCell ref="J2:S2"/>
    <mergeCell ref="J9:S9"/>
    <mergeCell ref="B2:H2"/>
    <mergeCell ref="B9:H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7BEA-5C3E-41CB-B67B-ECB1EE211013}">
  <sheetPr>
    <tabColor rgb="FF92D050"/>
  </sheetPr>
  <dimension ref="B2:K31"/>
  <sheetViews>
    <sheetView workbookViewId="0">
      <selection activeCell="G8" sqref="G8"/>
    </sheetView>
  </sheetViews>
  <sheetFormatPr defaultColWidth="11.140625" defaultRowHeight="15"/>
  <cols>
    <col min="1" max="1" width="11.140625" style="1"/>
    <col min="2" max="2" width="4.140625" style="1" bestFit="1" customWidth="1"/>
    <col min="3" max="3" width="18" style="1" bestFit="1" customWidth="1"/>
    <col min="4" max="4" width="25" style="1" customWidth="1"/>
    <col min="5" max="5" width="42.42578125" style="4" customWidth="1"/>
    <col min="6" max="7" width="15" style="4" customWidth="1"/>
    <col min="8" max="8" width="11.140625" style="1"/>
    <col min="9" max="9" width="4.28515625" style="1" customWidth="1"/>
    <col min="10" max="10" width="44.42578125" style="1" customWidth="1"/>
    <col min="11" max="11" width="8.42578125" style="1" bestFit="1" customWidth="1"/>
    <col min="12" max="16384" width="11.140625" style="1"/>
  </cols>
  <sheetData>
    <row r="2" spans="2:11" ht="15.75">
      <c r="B2" s="89" t="s">
        <v>82</v>
      </c>
      <c r="C2" s="89"/>
      <c r="D2" s="89"/>
      <c r="E2" s="89"/>
      <c r="F2" s="89"/>
      <c r="G2" s="89"/>
    </row>
    <row r="3" spans="2:11">
      <c r="B3" s="90" t="s">
        <v>2</v>
      </c>
      <c r="C3" s="95" t="s">
        <v>83</v>
      </c>
      <c r="D3" s="90" t="s">
        <v>84</v>
      </c>
      <c r="E3" s="93" t="s">
        <v>85</v>
      </c>
      <c r="F3" s="91" t="s">
        <v>86</v>
      </c>
      <c r="G3" s="9"/>
    </row>
    <row r="4" spans="2:11" ht="15.75">
      <c r="B4" s="90"/>
      <c r="C4" s="96"/>
      <c r="D4" s="90"/>
      <c r="E4" s="94"/>
      <c r="F4" s="92"/>
      <c r="G4" s="10"/>
      <c r="I4" s="57" t="s">
        <v>87</v>
      </c>
      <c r="J4" s="57"/>
      <c r="K4" s="57"/>
    </row>
    <row r="5" spans="2:11" ht="14.65" customHeight="1">
      <c r="B5" s="8"/>
      <c r="C5" s="8"/>
      <c r="D5" s="8"/>
      <c r="E5" s="11"/>
      <c r="F5" s="12" t="s">
        <v>88</v>
      </c>
      <c r="G5" s="12" t="s">
        <v>89</v>
      </c>
      <c r="I5" s="20" t="s">
        <v>2</v>
      </c>
      <c r="J5" s="20" t="s">
        <v>90</v>
      </c>
      <c r="K5" s="20" t="s">
        <v>23</v>
      </c>
    </row>
    <row r="6" spans="2:11" ht="15.75">
      <c r="B6" s="13">
        <v>1</v>
      </c>
      <c r="C6" s="13" t="s">
        <v>91</v>
      </c>
      <c r="D6" s="81" t="s">
        <v>92</v>
      </c>
      <c r="E6" s="11" t="s">
        <v>93</v>
      </c>
      <c r="F6" s="12" t="s">
        <v>94</v>
      </c>
      <c r="G6" s="84">
        <v>109</v>
      </c>
      <c r="I6" s="21">
        <v>1</v>
      </c>
      <c r="J6" s="11" t="s">
        <v>92</v>
      </c>
      <c r="K6" s="20">
        <f>COUNTIF(D6:D13,J6)</f>
        <v>1</v>
      </c>
    </row>
    <row r="7" spans="2:11" ht="15.75">
      <c r="B7" s="13">
        <v>2</v>
      </c>
      <c r="C7" s="13" t="s">
        <v>95</v>
      </c>
      <c r="D7" s="82"/>
      <c r="E7" s="11" t="s">
        <v>93</v>
      </c>
      <c r="F7" s="14"/>
      <c r="G7" s="85"/>
      <c r="I7" s="21">
        <v>2</v>
      </c>
      <c r="J7" s="18" t="s">
        <v>96</v>
      </c>
      <c r="K7" s="20">
        <f>COUNTIF(D7:D14,J7)</f>
        <v>0</v>
      </c>
    </row>
    <row r="8" spans="2:11" ht="15.75">
      <c r="B8" s="13">
        <v>3</v>
      </c>
      <c r="C8" s="13" t="s">
        <v>97</v>
      </c>
      <c r="D8" s="15" t="s">
        <v>98</v>
      </c>
      <c r="E8" s="11" t="s">
        <v>99</v>
      </c>
      <c r="F8" s="83">
        <v>1205</v>
      </c>
      <c r="G8" s="16"/>
      <c r="I8" s="21">
        <v>3</v>
      </c>
      <c r="J8" s="18" t="s">
        <v>98</v>
      </c>
      <c r="K8" s="20">
        <f>COUNTIF(D8:D15,J8)</f>
        <v>2</v>
      </c>
    </row>
    <row r="9" spans="2:11" ht="15.75">
      <c r="B9" s="13">
        <v>4</v>
      </c>
      <c r="C9" s="13" t="s">
        <v>100</v>
      </c>
      <c r="D9" s="15" t="s">
        <v>98</v>
      </c>
      <c r="E9" s="11" t="s">
        <v>101</v>
      </c>
      <c r="F9" s="83"/>
      <c r="G9" s="12" t="s">
        <v>94</v>
      </c>
      <c r="I9" s="21">
        <v>4</v>
      </c>
      <c r="J9" s="18" t="s">
        <v>102</v>
      </c>
      <c r="K9" s="20">
        <f>COUNTIF(D9:D16,J9)</f>
        <v>3</v>
      </c>
    </row>
    <row r="10" spans="2:11" ht="15.75">
      <c r="B10" s="13">
        <v>5</v>
      </c>
      <c r="C10" s="13" t="s">
        <v>103</v>
      </c>
      <c r="D10" s="11" t="s">
        <v>102</v>
      </c>
      <c r="E10" s="17" t="s">
        <v>104</v>
      </c>
      <c r="F10" s="83">
        <v>5552</v>
      </c>
      <c r="G10" s="12" t="s">
        <v>94</v>
      </c>
      <c r="I10" s="64" t="s">
        <v>25</v>
      </c>
      <c r="J10" s="65"/>
      <c r="K10" s="22">
        <f>SUM(K6:K9)</f>
        <v>6</v>
      </c>
    </row>
    <row r="11" spans="2:11" ht="15.75">
      <c r="B11" s="13">
        <v>6</v>
      </c>
      <c r="C11" s="13" t="s">
        <v>105</v>
      </c>
      <c r="D11" s="11" t="s">
        <v>102</v>
      </c>
      <c r="E11" s="11" t="s">
        <v>106</v>
      </c>
      <c r="F11" s="83"/>
      <c r="G11" s="12" t="s">
        <v>94</v>
      </c>
    </row>
    <row r="12" spans="2:11" ht="15.75">
      <c r="B12" s="13">
        <v>7</v>
      </c>
      <c r="C12" s="13" t="s">
        <v>107</v>
      </c>
      <c r="D12" s="11" t="s">
        <v>102</v>
      </c>
      <c r="E12" s="11" t="s">
        <v>106</v>
      </c>
      <c r="F12" s="83"/>
      <c r="G12" s="12" t="s">
        <v>94</v>
      </c>
    </row>
    <row r="13" spans="2:11" ht="15.75">
      <c r="B13" s="13">
        <v>8</v>
      </c>
      <c r="C13" s="13"/>
      <c r="D13" s="11"/>
      <c r="E13" s="23" t="s">
        <v>71</v>
      </c>
      <c r="F13" s="14">
        <f>+SUM(F6:F12)</f>
        <v>6757</v>
      </c>
      <c r="G13" s="14">
        <f>+SUM(G6:G12)</f>
        <v>109</v>
      </c>
    </row>
    <row r="14" spans="2:11" ht="5.0999999999999996" customHeight="1">
      <c r="B14" s="61"/>
      <c r="C14" s="62"/>
      <c r="D14" s="62"/>
      <c r="E14" s="62"/>
      <c r="F14" s="62"/>
      <c r="G14" s="62"/>
    </row>
    <row r="16" spans="2:11" ht="15" customHeight="1">
      <c r="I16" s="87"/>
      <c r="J16" s="87"/>
      <c r="K16" s="87"/>
    </row>
    <row r="17" spans="9:11">
      <c r="I17" s="5"/>
      <c r="J17" s="5"/>
      <c r="K17" s="5"/>
    </row>
    <row r="18" spans="9:11" ht="15.75">
      <c r="I18" s="6"/>
      <c r="K18" s="3"/>
    </row>
    <row r="19" spans="9:11" ht="15.75">
      <c r="I19" s="6"/>
      <c r="K19" s="3"/>
    </row>
    <row r="20" spans="9:11" ht="15.75">
      <c r="I20" s="86"/>
      <c r="J20" s="86"/>
      <c r="K20" s="2"/>
    </row>
    <row r="23" spans="9:11" ht="15.75">
      <c r="I23" s="88"/>
      <c r="J23" s="88"/>
      <c r="K23" s="88"/>
    </row>
    <row r="24" spans="9:11">
      <c r="I24" s="5"/>
      <c r="J24" s="5"/>
      <c r="K24" s="5"/>
    </row>
    <row r="25" spans="9:11">
      <c r="K25" s="3"/>
    </row>
    <row r="26" spans="9:11">
      <c r="K26" s="3"/>
    </row>
    <row r="27" spans="9:11">
      <c r="K27" s="3"/>
    </row>
    <row r="28" spans="9:11">
      <c r="K28" s="3"/>
    </row>
    <row r="29" spans="9:11">
      <c r="K29" s="3"/>
    </row>
    <row r="30" spans="9:11">
      <c r="K30" s="3"/>
    </row>
    <row r="31" spans="9:11" ht="15.75">
      <c r="I31" s="86"/>
      <c r="J31" s="86"/>
      <c r="K31" s="2"/>
    </row>
  </sheetData>
  <mergeCells count="17">
    <mergeCell ref="B2:G2"/>
    <mergeCell ref="B3:B4"/>
    <mergeCell ref="D3:D4"/>
    <mergeCell ref="F3:F4"/>
    <mergeCell ref="I4:K4"/>
    <mergeCell ref="E3:E4"/>
    <mergeCell ref="C3:C4"/>
    <mergeCell ref="I31:J31"/>
    <mergeCell ref="I10:J10"/>
    <mergeCell ref="I16:K16"/>
    <mergeCell ref="I20:J20"/>
    <mergeCell ref="I23:K23"/>
    <mergeCell ref="D6:D7"/>
    <mergeCell ref="F10:F12"/>
    <mergeCell ref="F8:F9"/>
    <mergeCell ref="G6:G7"/>
    <mergeCell ref="B14:G14"/>
  </mergeCells>
  <phoneticPr fontId="10" type="noConversion"/>
  <dataValidations count="1">
    <dataValidation type="list" allowBlank="1" showInputMessage="1" showErrorMessage="1" sqref="D6 D8:D13" xr:uid="{F5AB4470-4036-44BA-AF88-A96C49AB2EE4}">
      <formula1>$J$6:$J$9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F18B-2F7E-42CB-BD0B-565CE740A9A8}">
  <dimension ref="B11:V19"/>
  <sheetViews>
    <sheetView workbookViewId="0">
      <selection activeCell="A28" sqref="A28:XFD55"/>
    </sheetView>
  </sheetViews>
  <sheetFormatPr defaultColWidth="11.140625" defaultRowHeight="15"/>
  <cols>
    <col min="1" max="1" width="11.140625" style="1"/>
    <col min="2" max="2" width="3.5703125" style="1" bestFit="1" customWidth="1"/>
    <col min="3" max="3" width="38" style="1" customWidth="1"/>
    <col min="4" max="4" width="14.5703125" style="1" customWidth="1"/>
    <col min="5" max="5" width="8.42578125" style="1" bestFit="1" customWidth="1"/>
    <col min="6" max="6" width="8.85546875" style="1" bestFit="1" customWidth="1"/>
    <col min="7" max="11" width="5.42578125" style="1" bestFit="1" customWidth="1"/>
    <col min="12" max="12" width="5.5703125" style="1" bestFit="1" customWidth="1"/>
    <col min="13" max="13" width="22.7109375" style="1" customWidth="1"/>
    <col min="14" max="14" width="11.140625" style="1"/>
    <col min="15" max="15" width="3.7109375" style="1" bestFit="1" customWidth="1"/>
    <col min="16" max="16" width="50.140625" style="1" bestFit="1" customWidth="1"/>
    <col min="17" max="17" width="8" style="1" bestFit="1" customWidth="1"/>
    <col min="18" max="18" width="9.28515625" style="7" bestFit="1" customWidth="1"/>
    <col min="19" max="19" width="11.140625" style="1"/>
    <col min="20" max="20" width="3.85546875" style="1" bestFit="1" customWidth="1"/>
    <col min="21" max="22" width="18" style="1" customWidth="1"/>
    <col min="23" max="16384" width="11.140625" style="1"/>
  </cols>
  <sheetData>
    <row r="11" spans="2:22" ht="15.75">
      <c r="B11" s="89" t="s">
        <v>108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57" t="s">
        <v>109</v>
      </c>
      <c r="P11" s="57"/>
      <c r="Q11" s="57"/>
      <c r="R11" s="34"/>
      <c r="T11" s="57" t="s">
        <v>110</v>
      </c>
      <c r="U11" s="57"/>
      <c r="V11" s="57"/>
    </row>
    <row r="12" spans="2:22">
      <c r="B12" s="95" t="s">
        <v>2</v>
      </c>
      <c r="C12" s="95" t="s">
        <v>111</v>
      </c>
      <c r="D12" s="93" t="s">
        <v>112</v>
      </c>
      <c r="E12" s="61" t="s">
        <v>5</v>
      </c>
      <c r="F12" s="63"/>
      <c r="G12" s="61" t="s">
        <v>113</v>
      </c>
      <c r="H12" s="62"/>
      <c r="I12" s="62"/>
      <c r="J12" s="62"/>
      <c r="K12" s="62"/>
      <c r="L12" s="63"/>
      <c r="M12" s="11"/>
      <c r="O12" s="20" t="s">
        <v>2</v>
      </c>
      <c r="P12" s="20" t="s">
        <v>111</v>
      </c>
      <c r="Q12" s="20" t="s">
        <v>23</v>
      </c>
      <c r="R12" s="35"/>
      <c r="T12" s="20" t="s">
        <v>2</v>
      </c>
      <c r="U12" s="20" t="s">
        <v>65</v>
      </c>
      <c r="V12" s="20" t="s">
        <v>23</v>
      </c>
    </row>
    <row r="13" spans="2:22" ht="15.75">
      <c r="B13" s="96"/>
      <c r="C13" s="96"/>
      <c r="D13" s="94"/>
      <c r="E13" s="11" t="s">
        <v>19</v>
      </c>
      <c r="F13" s="11" t="s">
        <v>11</v>
      </c>
      <c r="G13" s="11" t="s">
        <v>114</v>
      </c>
      <c r="H13" s="11" t="s">
        <v>115</v>
      </c>
      <c r="I13" s="11" t="s">
        <v>116</v>
      </c>
      <c r="J13" s="11" t="s">
        <v>117</v>
      </c>
      <c r="K13" s="11" t="s">
        <v>118</v>
      </c>
      <c r="L13" s="11" t="s">
        <v>119</v>
      </c>
      <c r="M13" s="11" t="s">
        <v>65</v>
      </c>
      <c r="O13" s="21">
        <v>1</v>
      </c>
      <c r="P13" s="11" t="s">
        <v>120</v>
      </c>
      <c r="Q13" s="20">
        <v>0</v>
      </c>
      <c r="R13" s="35"/>
      <c r="T13" s="13"/>
      <c r="U13" s="11"/>
      <c r="V13" s="11"/>
    </row>
    <row r="14" spans="2:22" ht="15.75">
      <c r="B14" s="13">
        <v>1</v>
      </c>
      <c r="C14" s="18"/>
      <c r="D14" s="11">
        <v>0</v>
      </c>
      <c r="E14" s="11">
        <v>0</v>
      </c>
      <c r="F14" s="11">
        <v>0</v>
      </c>
      <c r="G14" s="11"/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 t="s">
        <v>94</v>
      </c>
      <c r="O14" s="21">
        <v>2</v>
      </c>
      <c r="P14" s="11" t="s">
        <v>121</v>
      </c>
      <c r="Q14" s="20">
        <f>COUNTIF(C15:C18,"Técnico en Instalación y Reparacion de sistemas de riego")</f>
        <v>0</v>
      </c>
      <c r="R14" s="35"/>
      <c r="T14" s="13"/>
      <c r="U14" s="11"/>
      <c r="V14" s="11"/>
    </row>
    <row r="15" spans="2:22" ht="15.75">
      <c r="B15" s="13">
        <v>2</v>
      </c>
      <c r="C15" s="18"/>
      <c r="D15" s="11"/>
      <c r="E15" s="11"/>
      <c r="F15" s="11"/>
      <c r="G15" s="11"/>
      <c r="H15" s="11"/>
      <c r="I15" s="11"/>
      <c r="J15" s="11"/>
      <c r="K15" s="11"/>
      <c r="L15" s="11"/>
      <c r="M15" s="11"/>
      <c r="O15" s="21">
        <v>3</v>
      </c>
      <c r="P15" s="36" t="s">
        <v>122</v>
      </c>
      <c r="Q15" s="20">
        <f>COUNTIF(C17:C19,P15)</f>
        <v>0</v>
      </c>
      <c r="R15" s="35"/>
      <c r="T15" s="13"/>
      <c r="U15" s="11"/>
      <c r="V15" s="11"/>
    </row>
    <row r="16" spans="2:22" ht="15.75">
      <c r="B16" s="13">
        <v>3</v>
      </c>
      <c r="C16" s="18"/>
      <c r="D16" s="11"/>
      <c r="E16" s="11"/>
      <c r="F16" s="11"/>
      <c r="G16" s="11"/>
      <c r="H16" s="11"/>
      <c r="I16" s="11"/>
      <c r="J16" s="11"/>
      <c r="K16" s="11"/>
      <c r="L16" s="11"/>
      <c r="M16" s="11"/>
      <c r="O16" s="64" t="s">
        <v>25</v>
      </c>
      <c r="P16" s="65"/>
      <c r="Q16" s="22">
        <v>0</v>
      </c>
      <c r="R16" s="37"/>
      <c r="T16" s="13"/>
      <c r="U16" s="38"/>
      <c r="V16" s="11"/>
    </row>
    <row r="17" spans="2:22" ht="15.75">
      <c r="B17" s="13">
        <v>4</v>
      </c>
      <c r="C17" s="18"/>
      <c r="D17" s="11"/>
      <c r="E17" s="11"/>
      <c r="F17" s="11"/>
      <c r="G17" s="11"/>
      <c r="H17" s="11"/>
      <c r="I17" s="11"/>
      <c r="J17" s="11"/>
      <c r="K17" s="11"/>
      <c r="L17" s="11"/>
      <c r="M17" s="11"/>
      <c r="O17" s="39"/>
      <c r="P17" s="39"/>
      <c r="Q17" s="40"/>
      <c r="R17" s="37"/>
      <c r="T17" s="13"/>
      <c r="U17" s="38"/>
      <c r="V17" s="11"/>
    </row>
    <row r="18" spans="2:22" ht="15.75"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3"/>
      <c r="R18" s="41"/>
      <c r="T18" s="64" t="s">
        <v>25</v>
      </c>
      <c r="U18" s="65"/>
      <c r="V18" s="19">
        <f>SUM(V13:V15)</f>
        <v>0</v>
      </c>
    </row>
    <row r="19" spans="2:22" ht="5.0999999999999996" customHeight="1"/>
  </sheetData>
  <mergeCells count="11">
    <mergeCell ref="B18:M18"/>
    <mergeCell ref="O11:Q11"/>
    <mergeCell ref="O16:P16"/>
    <mergeCell ref="T11:V11"/>
    <mergeCell ref="T18:U18"/>
    <mergeCell ref="E12:F12"/>
    <mergeCell ref="G12:L12"/>
    <mergeCell ref="B11:M11"/>
    <mergeCell ref="D12:D13"/>
    <mergeCell ref="C12:C13"/>
    <mergeCell ref="B12:B13"/>
  </mergeCells>
  <dataValidations count="1">
    <dataValidation type="list" allowBlank="1" showInputMessage="1" showErrorMessage="1" sqref="C14:C17" xr:uid="{7F60388C-D1A5-4B2A-BCA4-69CBDDFF84DD}">
      <formula1>$P$13:$P$15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BEEF-5F85-416E-9DF8-5CAA3961975A}">
  <dimension ref="B4:E6"/>
  <sheetViews>
    <sheetView workbookViewId="0">
      <selection activeCell="C7" sqref="C7:D7"/>
    </sheetView>
  </sheetViews>
  <sheetFormatPr defaultColWidth="8.85546875" defaultRowHeight="15"/>
  <cols>
    <col min="3" max="3" width="26.85546875" customWidth="1"/>
    <col min="4" max="4" width="35.140625" customWidth="1"/>
    <col min="5" max="5" width="18.7109375" customWidth="1"/>
  </cols>
  <sheetData>
    <row r="4" spans="2:5">
      <c r="B4" t="s">
        <v>82</v>
      </c>
    </row>
    <row r="6" spans="2:5">
      <c r="B6" t="s">
        <v>2</v>
      </c>
      <c r="C6" t="s">
        <v>84</v>
      </c>
      <c r="D6" t="s">
        <v>85</v>
      </c>
      <c r="E6" t="s">
        <v>86</v>
      </c>
    </row>
  </sheetData>
  <dataValidations count="1">
    <dataValidation type="list" allowBlank="1" showInputMessage="1" showErrorMessage="1" sqref="C7" xr:uid="{0070F150-BAE1-4344-8927-9B20AA0083FB}">
      <formula1>"Descenso individual,Descenso Comunal"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648B-75FB-4CE1-B9F0-CFB95DAC671C}">
  <dimension ref="B1:E9"/>
  <sheetViews>
    <sheetView workbookViewId="0">
      <selection activeCell="C10" sqref="C10"/>
    </sheetView>
  </sheetViews>
  <sheetFormatPr defaultColWidth="10.85546875" defaultRowHeight="15"/>
  <cols>
    <col min="3" max="3" width="40.42578125" bestFit="1" customWidth="1"/>
    <col min="4" max="4" width="18.85546875" bestFit="1" customWidth="1"/>
  </cols>
  <sheetData>
    <row r="1" spans="2:5">
      <c r="B1" t="s">
        <v>6</v>
      </c>
      <c r="C1" t="s">
        <v>7</v>
      </c>
      <c r="D1" t="s">
        <v>123</v>
      </c>
      <c r="E1" t="s">
        <v>124</v>
      </c>
    </row>
    <row r="2" spans="2:5">
      <c r="B2" t="s">
        <v>12</v>
      </c>
      <c r="C2" t="s">
        <v>125</v>
      </c>
      <c r="D2" t="s">
        <v>126</v>
      </c>
      <c r="E2" t="s">
        <v>18</v>
      </c>
    </row>
    <row r="3" spans="2:5">
      <c r="B3" t="s">
        <v>20</v>
      </c>
      <c r="C3" t="s">
        <v>21</v>
      </c>
      <c r="D3" t="s">
        <v>127</v>
      </c>
      <c r="E3" t="s">
        <v>128</v>
      </c>
    </row>
    <row r="4" spans="2:5">
      <c r="B4" t="s">
        <v>129</v>
      </c>
      <c r="C4" t="s">
        <v>130</v>
      </c>
      <c r="D4" t="s">
        <v>14</v>
      </c>
      <c r="E4" t="s">
        <v>131</v>
      </c>
    </row>
    <row r="5" spans="2:5">
      <c r="B5" t="s">
        <v>132</v>
      </c>
      <c r="C5" t="s">
        <v>133</v>
      </c>
      <c r="D5" t="s">
        <v>134</v>
      </c>
      <c r="E5" t="s">
        <v>135</v>
      </c>
    </row>
    <row r="6" spans="2:5">
      <c r="B6" t="s">
        <v>136</v>
      </c>
      <c r="C6" t="s">
        <v>137</v>
      </c>
      <c r="D6" t="s">
        <v>138</v>
      </c>
      <c r="E6" t="s">
        <v>10</v>
      </c>
    </row>
    <row r="7" spans="2:5">
      <c r="B7" t="s">
        <v>139</v>
      </c>
      <c r="C7" t="s">
        <v>140</v>
      </c>
      <c r="D7" t="s">
        <v>141</v>
      </c>
    </row>
    <row r="8" spans="2:5">
      <c r="C8" t="s">
        <v>13</v>
      </c>
    </row>
    <row r="9" spans="2:5">
      <c r="C9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Junior Collado</dc:creator>
  <cp:keywords/>
  <dc:description/>
  <cp:lastModifiedBy/>
  <cp:revision/>
  <dcterms:created xsi:type="dcterms:W3CDTF">2023-02-19T16:58:11Z</dcterms:created>
  <dcterms:modified xsi:type="dcterms:W3CDTF">2023-06-19T15:27:47Z</dcterms:modified>
  <cp:category/>
  <cp:contentStatus/>
</cp:coreProperties>
</file>