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Reporte/"/>
    </mc:Choice>
  </mc:AlternateContent>
  <xr:revisionPtr revIDLastSave="0" documentId="8_{6DBC0C6C-9E7D-4546-BF5F-0F1EB6458E1D}" xr6:coauthVersionLast="47" xr6:coauthVersionMax="47" xr10:uidLastSave="{00000000-0000-0000-0000-000000000000}"/>
  <bookViews>
    <workbookView xWindow="-120" yWindow="-120" windowWidth="20730" windowHeight="11040" firstSheet="6" activeTab="6" xr2:uid="{204A7696-B9BC-495B-B038-D7BCBCCA6286}"/>
  </bookViews>
  <sheets>
    <sheet name="OAI-x" sheetId="1" state="hidden" r:id="rId1"/>
    <sheet name="Sheet3" sheetId="8" state="hidden" r:id="rId2"/>
    <sheet name="OAI" sheetId="10" r:id="rId3"/>
    <sheet name="Topografia" sheetId="5" r:id="rId4"/>
    <sheet name="Tareas de Tierras Tecnificadas" sheetId="3" state="hidden" r:id="rId5"/>
    <sheet name="Extencion" sheetId="7" state="hidden" r:id="rId6"/>
    <sheet name="Capcitaciones" sheetId="4" r:id="rId7"/>
    <sheet name="Sheet1" sheetId="6" state="hidden" r:id="rId8"/>
    <sheet name="Listas" sheetId="2" state="hidden" r:id="rId9"/>
  </sheets>
  <definedNames>
    <definedName name="_xlnm._FilterDatabase" localSheetId="5" hidden="1">Extencion!$B$5:$K$13</definedName>
    <definedName name="_xlnm._FilterDatabase" localSheetId="1" hidden="1">Sheet3!$F$4:$K$21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" l="1"/>
  <c r="Q7" i="4"/>
  <c r="Q8" i="4"/>
  <c r="Q9" i="4"/>
  <c r="Q10" i="4"/>
  <c r="Q6" i="4"/>
  <c r="H37" i="4"/>
  <c r="H36" i="4"/>
  <c r="E8" i="4" l="1"/>
  <c r="E9" i="4"/>
  <c r="E10" i="4"/>
  <c r="E11" i="4"/>
  <c r="E12" i="4"/>
  <c r="E13" i="4"/>
  <c r="E14" i="4"/>
  <c r="E15" i="4"/>
  <c r="E16" i="4"/>
  <c r="E17" i="4"/>
  <c r="E7" i="4"/>
  <c r="M10" i="10"/>
  <c r="M14" i="10" s="1"/>
  <c r="D27" i="10"/>
  <c r="B16" i="10"/>
  <c r="M13" i="10"/>
  <c r="B13" i="10"/>
  <c r="M12" i="10"/>
  <c r="B12" i="10"/>
  <c r="M11" i="10"/>
  <c r="B11" i="10"/>
  <c r="R10" i="10"/>
  <c r="R11" i="10" s="1"/>
  <c r="B10" i="10"/>
  <c r="R9" i="10"/>
  <c r="M9" i="10"/>
  <c r="B9" i="10"/>
  <c r="B7" i="10"/>
  <c r="E7" i="5"/>
  <c r="L9" i="1"/>
  <c r="B11" i="1"/>
  <c r="L11" i="1"/>
  <c r="B12" i="1"/>
  <c r="L12" i="1"/>
  <c r="B13" i="1"/>
  <c r="L13" i="1"/>
  <c r="K7" i="7"/>
  <c r="K8" i="7"/>
  <c r="K9" i="7"/>
  <c r="K6" i="7"/>
  <c r="Q9" i="1" l="1"/>
  <c r="Q11" i="1" s="1"/>
  <c r="L10" i="1"/>
  <c r="L14" i="1"/>
  <c r="H51" i="4"/>
  <c r="K10" i="7"/>
  <c r="D27" i="1"/>
  <c r="B16" i="1"/>
  <c r="B7" i="1"/>
  <c r="B8" i="1" s="1"/>
  <c r="B9" i="1" s="1"/>
  <c r="B10" i="1" s="1"/>
  <c r="H52" i="4" l="1"/>
  <c r="Q11" i="4"/>
</calcChain>
</file>

<file path=xl/sharedStrings.xml><?xml version="1.0" encoding="utf-8"?>
<sst xmlns="http://schemas.openxmlformats.org/spreadsheetml/2006/main" count="324" uniqueCount="164">
  <si>
    <t>OFICINA DE LIBRE ACCESO A LA INFORMACIÓN.</t>
  </si>
  <si>
    <t>solicitudes de libre acceso a la información</t>
  </si>
  <si>
    <t>No.</t>
  </si>
  <si>
    <t>Solicitud</t>
  </si>
  <si>
    <t>Vía</t>
  </si>
  <si>
    <t>Sexo</t>
  </si>
  <si>
    <t>Edad</t>
  </si>
  <si>
    <t>Estatus</t>
  </si>
  <si>
    <t>Tiempo de Respuesta</t>
  </si>
  <si>
    <t>Gestión Institucional</t>
  </si>
  <si>
    <t>SAIP</t>
  </si>
  <si>
    <t>Masculino</t>
  </si>
  <si>
    <t>18 - 27</t>
  </si>
  <si>
    <t>Entregada</t>
  </si>
  <si>
    <t>11 - 15 días hábiles</t>
  </si>
  <si>
    <t>Cantidad de Solicitudes por Tipo</t>
  </si>
  <si>
    <t>Cantidad de solicitudes por Sexo</t>
  </si>
  <si>
    <t>Gestión de transparencia</t>
  </si>
  <si>
    <t xml:space="preserve">Presencial </t>
  </si>
  <si>
    <t>Femenino</t>
  </si>
  <si>
    <t>28 - 37</t>
  </si>
  <si>
    <t>Devuelta para corrección</t>
  </si>
  <si>
    <t>Tipo de Solicitud</t>
  </si>
  <si>
    <t>Cantidad</t>
  </si>
  <si>
    <t>Tecnificacion de Sistemas de Riego</t>
  </si>
  <si>
    <t>TOTAL</t>
  </si>
  <si>
    <t>Capacitación a Productores</t>
  </si>
  <si>
    <t>Coordinación Interinstitucional</t>
  </si>
  <si>
    <t>CONTAR.SI(C7:C15,K9)</t>
  </si>
  <si>
    <t>Cantidad de solicitudes por edad</t>
  </si>
  <si>
    <t>Rango de Edad</t>
  </si>
  <si>
    <t>18- 27</t>
  </si>
  <si>
    <t>28-37</t>
  </si>
  <si>
    <t>18- 28</t>
  </si>
  <si>
    <t>28-38</t>
  </si>
  <si>
    <t>18- 29</t>
  </si>
  <si>
    <t>28-39</t>
  </si>
  <si>
    <t>#</t>
  </si>
  <si>
    <t>Nombres</t>
  </si>
  <si>
    <t>Cedula</t>
  </si>
  <si>
    <t>Teléfono</t>
  </si>
  <si>
    <t>Yosel Roa Rodríguez</t>
  </si>
  <si>
    <t>829-927-5088</t>
  </si>
  <si>
    <t>M</t>
  </si>
  <si>
    <t>Melvin Enrique Roa Ogando</t>
  </si>
  <si>
    <t>829-909-1714</t>
  </si>
  <si>
    <t>Andrés Sánchez Zabala</t>
  </si>
  <si>
    <t>809-513-9257</t>
  </si>
  <si>
    <t>Ramón García </t>
  </si>
  <si>
    <t>849-244-4460</t>
  </si>
  <si>
    <t>Karen Mineyi Rodríguez </t>
  </si>
  <si>
    <t>829-904-4677</t>
  </si>
  <si>
    <t>F</t>
  </si>
  <si>
    <t>Danelson Turbi García</t>
  </si>
  <si>
    <t>809-698-4682</t>
  </si>
  <si>
    <t>José Altagracia Roa (Yosel)</t>
  </si>
  <si>
    <t>809-817-6029</t>
  </si>
  <si>
    <t>Domingo Geraldino de los Santos</t>
  </si>
  <si>
    <t>829-268-0111</t>
  </si>
  <si>
    <t>José Manuel de los Santos Sánchez</t>
  </si>
  <si>
    <t>809-906-3052</t>
  </si>
  <si>
    <t>Cristóbal Rodríguez</t>
  </si>
  <si>
    <t>829-674-2491</t>
  </si>
  <si>
    <t>Gumersindo Ogando Batista</t>
  </si>
  <si>
    <t>809-802-1946</t>
  </si>
  <si>
    <t>Víctor Alberto Roa</t>
  </si>
  <si>
    <t>849-881-0937</t>
  </si>
  <si>
    <t>Aquilino Moreta</t>
  </si>
  <si>
    <t>849-875-7303</t>
  </si>
  <si>
    <t>Clever Antonio Roa</t>
  </si>
  <si>
    <t>809-280-8742</t>
  </si>
  <si>
    <t>José de la Cruz Roa Jiménez</t>
  </si>
  <si>
    <t>809-949-1932</t>
  </si>
  <si>
    <t>Mes</t>
  </si>
  <si>
    <t xml:space="preserve"> </t>
  </si>
  <si>
    <t>LEVANTAMIENTO TOPOGRÁFICO</t>
  </si>
  <si>
    <t>Cantidad de Km por Ubicación</t>
  </si>
  <si>
    <t>Ubicación</t>
  </si>
  <si>
    <t>Tareas levantadas</t>
  </si>
  <si>
    <t>30 Enero al 09 febrero</t>
  </si>
  <si>
    <t>Monte Grande, Bahoruco</t>
  </si>
  <si>
    <t>12 al 21 marzo</t>
  </si>
  <si>
    <t>TECNIFICACION DE RIEGO</t>
  </si>
  <si>
    <t>CONCURSOS PARA TECNIFICACION</t>
  </si>
  <si>
    <t>Tareas de tierra</t>
  </si>
  <si>
    <t>Ubicación de la Parcela</t>
  </si>
  <si>
    <t>Cultivo</t>
  </si>
  <si>
    <t>Estatus del Proyecto</t>
  </si>
  <si>
    <t>No. concurso</t>
  </si>
  <si>
    <t>Cantidad de Tareas</t>
  </si>
  <si>
    <t>Rubro Impactado</t>
  </si>
  <si>
    <t>Postulantes</t>
  </si>
  <si>
    <t>Proyectos escogidos</t>
  </si>
  <si>
    <t>DESCENSOS DE EXTENCION</t>
  </si>
  <si>
    <t>Fecha</t>
  </si>
  <si>
    <t>Tipo de descenso</t>
  </si>
  <si>
    <t>Lugar</t>
  </si>
  <si>
    <t>Area de impacto</t>
  </si>
  <si>
    <t>Extencion por tipo</t>
  </si>
  <si>
    <t>Tarea</t>
  </si>
  <si>
    <t>km²</t>
  </si>
  <si>
    <t>Tipo de Extencion</t>
  </si>
  <si>
    <t>18 de Enero</t>
  </si>
  <si>
    <t>Descensos Comunales</t>
  </si>
  <si>
    <t>Las Matas de Santa Cruz, Montecristi</t>
  </si>
  <si>
    <t>N/A</t>
  </si>
  <si>
    <t>19 de enero 2023</t>
  </si>
  <si>
    <t xml:space="preserve">Descensos Individuales </t>
  </si>
  <si>
    <t>1 de marzo 2023</t>
  </si>
  <si>
    <t>Socialización Institucional</t>
  </si>
  <si>
    <t>Juan Barón, Peravia</t>
  </si>
  <si>
    <t>2 de marzo 2023</t>
  </si>
  <si>
    <t>La Altagracia, Peravia</t>
  </si>
  <si>
    <t>Levantamiento Demográfico</t>
  </si>
  <si>
    <t>28 de marzo 2023</t>
  </si>
  <si>
    <t xml:space="preserve">La Reforma, San Cristobal </t>
  </si>
  <si>
    <t>29 de marzo 2023</t>
  </si>
  <si>
    <t>Costa Colorada, San Cristobal</t>
  </si>
  <si>
    <t>30 de marzo 2023</t>
  </si>
  <si>
    <t>CAPACITACIONES</t>
  </si>
  <si>
    <t>Capacitaciones por Ubicación</t>
  </si>
  <si>
    <t>Tipo de Capacitación</t>
  </si>
  <si>
    <t>Cantidad de Capacitados</t>
  </si>
  <si>
    <t>Feminino</t>
  </si>
  <si>
    <t>Guayajayuco, provincia Elías Piña</t>
  </si>
  <si>
    <t>Capacitación</t>
  </si>
  <si>
    <t>Mao, provincia Valverde</t>
  </si>
  <si>
    <t>25-01-2024</t>
  </si>
  <si>
    <t>Loyola, provincia San Cristóbal </t>
  </si>
  <si>
    <t>Inducción</t>
  </si>
  <si>
    <t>31-01-2024</t>
  </si>
  <si>
    <t>Santiago de los Caballeros </t>
  </si>
  <si>
    <t>07-02-2024 </t>
  </si>
  <si>
    <t xml:space="preserve"> Montecristi </t>
  </si>
  <si>
    <t>13-02-2024 </t>
  </si>
  <si>
    <t>16-02-2024 </t>
  </si>
  <si>
    <t>21-02-2024 </t>
  </si>
  <si>
    <t>29-02-2024 </t>
  </si>
  <si>
    <t>05-03-2024 </t>
  </si>
  <si>
    <t>06-03-2024 </t>
  </si>
  <si>
    <t>14-03-2024 </t>
  </si>
  <si>
    <t>Capacitaciones Por Tipo</t>
  </si>
  <si>
    <t>Capacitados por Sexo</t>
  </si>
  <si>
    <t>Género</t>
  </si>
  <si>
    <t>Tiempo de respuesta</t>
  </si>
  <si>
    <t>Via</t>
  </si>
  <si>
    <t>Recibida</t>
  </si>
  <si>
    <t>0 - 5 días hábiles</t>
  </si>
  <si>
    <t>6 - 10 días hábiles</t>
  </si>
  <si>
    <t>Telefónica</t>
  </si>
  <si>
    <t>38 - 47</t>
  </si>
  <si>
    <t>Remitido a la Institución correspondiente</t>
  </si>
  <si>
    <t>Correo electrónico</t>
  </si>
  <si>
    <t>48 - 57</t>
  </si>
  <si>
    <t>Remitido a la unidad interna correspondiente</t>
  </si>
  <si>
    <t>16 - 20 días hábiles</t>
  </si>
  <si>
    <t>Portal 311</t>
  </si>
  <si>
    <t>58 - 67</t>
  </si>
  <si>
    <t>En Prórroga</t>
  </si>
  <si>
    <t>21 - 25 días hábiles</t>
  </si>
  <si>
    <t>Más de 67</t>
  </si>
  <si>
    <t>Rechazada</t>
  </si>
  <si>
    <t>26 - 30 días hábiles</t>
  </si>
  <si>
    <t>Informacion Incompleta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</si>
</sst>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FFFFFF"/>
      <name val="Times New Roman"/>
      <family val="1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F549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5" fillId="2" borderId="1" xfId="1" applyFont="1" applyFill="1" applyBorder="1"/>
    <xf numFmtId="43" fontId="1" fillId="0" borderId="1" xfId="1" applyFont="1" applyBorder="1"/>
    <xf numFmtId="43" fontId="1" fillId="0" borderId="0" xfId="1" applyFont="1"/>
    <xf numFmtId="0" fontId="1" fillId="0" borderId="1" xfId="0" applyFont="1" applyBorder="1" applyAlignment="1">
      <alignment wrapText="1"/>
    </xf>
    <xf numFmtId="0" fontId="11" fillId="0" borderId="1" xfId="0" applyFont="1" applyBorder="1"/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/>
    <xf numFmtId="0" fontId="0" fillId="0" borderId="1" xfId="0" applyBorder="1"/>
    <xf numFmtId="43" fontId="12" fillId="5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right" wrapText="1"/>
    </xf>
    <xf numFmtId="0" fontId="1" fillId="0" borderId="4" xfId="0" applyFont="1" applyBorder="1"/>
    <xf numFmtId="43" fontId="1" fillId="0" borderId="6" xfId="1" applyFont="1" applyBorder="1"/>
    <xf numFmtId="0" fontId="6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left" indent="1"/>
    </xf>
    <xf numFmtId="0" fontId="14" fillId="0" borderId="0" xfId="0" applyFont="1"/>
    <xf numFmtId="0" fontId="11" fillId="0" borderId="5" xfId="0" applyFont="1" applyBorder="1" applyAlignment="1">
      <alignment vertical="center"/>
    </xf>
    <xf numFmtId="43" fontId="1" fillId="0" borderId="1" xfId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0" borderId="18" xfId="0" applyFont="1" applyBorder="1"/>
    <xf numFmtId="0" fontId="7" fillId="4" borderId="17" xfId="0" applyFont="1" applyFill="1" applyBorder="1" applyAlignment="1">
      <alignment horizontal="center"/>
    </xf>
    <xf numFmtId="0" fontId="1" fillId="4" borderId="18" xfId="0" applyFont="1" applyFill="1" applyBorder="1"/>
    <xf numFmtId="0" fontId="1" fillId="0" borderId="22" xfId="0" applyFont="1" applyBorder="1"/>
    <xf numFmtId="0" fontId="1" fillId="0" borderId="23" xfId="0" applyFont="1" applyBorder="1"/>
    <xf numFmtId="0" fontId="5" fillId="2" borderId="18" xfId="0" applyFont="1" applyFill="1" applyBorder="1" applyAlignment="1">
      <alignment horizontal="center"/>
    </xf>
    <xf numFmtId="0" fontId="9" fillId="0" borderId="17" xfId="0" applyFont="1" applyBorder="1"/>
    <xf numFmtId="0" fontId="3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/>
    <xf numFmtId="0" fontId="7" fillId="0" borderId="5" xfId="0" applyFont="1" applyBorder="1" applyAlignment="1">
      <alignment horizontal="center"/>
    </xf>
    <xf numFmtId="0" fontId="1" fillId="0" borderId="5" xfId="0" applyFont="1" applyBorder="1"/>
    <xf numFmtId="0" fontId="7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" fillId="0" borderId="2" xfId="0" applyFont="1" applyBorder="1"/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4" fontId="1" fillId="0" borderId="0" xfId="0" applyNumberFormat="1" applyFont="1"/>
    <xf numFmtId="9" fontId="8" fillId="0" borderId="0" xfId="2" applyFont="1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9" fontId="1" fillId="0" borderId="0" xfId="2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9" fontId="1" fillId="0" borderId="0" xfId="2" applyFont="1" applyFill="1" applyBorder="1"/>
    <xf numFmtId="0" fontId="11" fillId="0" borderId="0" xfId="0" applyFont="1"/>
    <xf numFmtId="9" fontId="1" fillId="0" borderId="0" xfId="2" applyFont="1" applyFill="1"/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0" fontId="4" fillId="3" borderId="2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'OAI-x'!$K$9</c:f>
              <c:strCache>
                <c:ptCount val="1"/>
                <c:pt idx="0">
                  <c:v>Gestión Institucional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'OAI-x'!$L$9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627-88AC-869B6AC5A46B}"/>
            </c:ext>
          </c:extLst>
        </c:ser>
        <c:ser>
          <c:idx val="1"/>
          <c:order val="1"/>
          <c:tx>
            <c:strRef>
              <c:f>'OAI-x'!$K$10</c:f>
              <c:strCache>
                <c:ptCount val="1"/>
                <c:pt idx="0">
                  <c:v>Gestión de transparencia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'OAI-x'!$L$10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3-4627-88AC-869B6AC5A46B}"/>
            </c:ext>
          </c:extLst>
        </c:ser>
        <c:ser>
          <c:idx val="2"/>
          <c:order val="2"/>
          <c:tx>
            <c:strRef>
              <c:f>'OAI-x'!$K$11</c:f>
              <c:strCache>
                <c:ptCount val="1"/>
                <c:pt idx="0">
                  <c:v>Tecnificacion de Sistemas de Riego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'OAI-x'!$L$11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33-4627-88AC-869B6AC5A46B}"/>
            </c:ext>
          </c:extLst>
        </c:ser>
        <c:ser>
          <c:idx val="3"/>
          <c:order val="3"/>
          <c:tx>
            <c:strRef>
              <c:f>'OAI-x'!$K$12</c:f>
              <c:strCache>
                <c:ptCount val="1"/>
                <c:pt idx="0">
                  <c:v>Capacitación a Productores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'OAI-x'!$L$12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33-4627-88AC-869B6AC5A46B}"/>
            </c:ext>
          </c:extLst>
        </c:ser>
        <c:ser>
          <c:idx val="4"/>
          <c:order val="4"/>
          <c:tx>
            <c:strRef>
              <c:f>'OAI-x'!$K$13</c:f>
              <c:strCache>
                <c:ptCount val="1"/>
                <c:pt idx="0">
                  <c:v>Coordinación Interinstitucional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'OAI-x'!$L$13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33-4627-88AC-869B6AC5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786079"/>
        <c:axId val="1718795231"/>
      </c:barChart>
      <c:catAx>
        <c:axId val="1718786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Tipo por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795231"/>
        <c:crosses val="autoZero"/>
        <c:auto val="1"/>
        <c:lblAlgn val="ctr"/>
        <c:lblOffset val="100"/>
        <c:noMultiLvlLbl val="0"/>
      </c:catAx>
      <c:valAx>
        <c:axId val="17187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78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>
                <a:solidFill>
                  <a:schemeClr val="tx1"/>
                </a:solidFill>
              </a:rPr>
              <a:t>Actividades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106183629684794E-2"/>
          <c:y val="0.16173524161046945"/>
          <c:w val="0.7849518139038727"/>
          <c:h val="0.780352972891597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Capcitaciones!$H$35</c:f>
              <c:strCache>
                <c:ptCount val="1"/>
                <c:pt idx="0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65-44EA-A482-32038C3513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65-44EA-A482-32038C351373}"/>
              </c:ext>
            </c:extLst>
          </c:dPt>
          <c:dLbls>
            <c:dLbl>
              <c:idx val="0"/>
              <c:layout>
                <c:manualLayout>
                  <c:x val="2.3875349715929923E-17"/>
                  <c:y val="0.11275378479830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5-44EA-A482-32038C351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Capcitaciones!$G$36:$G$37</c:f>
              <c:strCache>
                <c:ptCount val="2"/>
                <c:pt idx="0">
                  <c:v>Capacitación</c:v>
                </c:pt>
                <c:pt idx="1">
                  <c:v>Inducción</c:v>
                </c:pt>
              </c:strCache>
            </c:strRef>
          </c:cat>
          <c:val>
            <c:numRef>
              <c:f>Capcitaciones!$H$36:$H$37</c:f>
              <c:numCache>
                <c:formatCode>General</c:formatCode>
                <c:ptCount val="2"/>
                <c:pt idx="0">
                  <c:v>4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8-4ED9-A4C6-3053A705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59229439"/>
        <c:axId val="1959231103"/>
        <c:axId val="0"/>
      </c:bar3DChart>
      <c:catAx>
        <c:axId val="195922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9231103"/>
        <c:crosses val="autoZero"/>
        <c:auto val="1"/>
        <c:lblAlgn val="ctr"/>
        <c:lblOffset val="100"/>
        <c:noMultiLvlLbl val="0"/>
      </c:catAx>
      <c:valAx>
        <c:axId val="1959231103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5922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Porcentaje de Beneficioario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512839440004838E-2"/>
          <c:y val="0.21347672090559314"/>
          <c:w val="0.81777774049696017"/>
          <c:h val="0.71732499030815311"/>
        </c:manualLayout>
      </c:layout>
      <c:pie3DChart>
        <c:varyColors val="1"/>
        <c:ser>
          <c:idx val="0"/>
          <c:order val="0"/>
          <c:tx>
            <c:strRef>
              <c:f>Capcitaciones!$F$48</c:f>
              <c:strCache>
                <c:ptCount val="1"/>
                <c:pt idx="0">
                  <c:v>Capacitados por Sexo</c:v>
                </c:pt>
              </c:strCache>
            </c:strRef>
          </c:tx>
          <c:dPt>
            <c:idx val="0"/>
            <c:bubble3D val="0"/>
            <c:explosion val="47"/>
            <c:spPr>
              <a:solidFill>
                <a:srgbClr val="FF66CC"/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E2-4078-ADAF-A5C385C87ABF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E2-4078-ADAF-A5C385C87ABF}"/>
              </c:ext>
            </c:extLst>
          </c:dPt>
          <c:dLbls>
            <c:dLbl>
              <c:idx val="0"/>
              <c:layout>
                <c:manualLayout>
                  <c:x val="0.16228959086951622"/>
                  <c:y val="0.110404295244166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FF66CC"/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3768747-A0D7-479C-8B59-943817FB5E40}" type="CATEGORYNAME">
                      <a:rPr lang="en-US" sz="1100" b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[]</a:t>
                    </a:fld>
                    <a:r>
                      <a:rPr lang="en-US" sz="1100" b="0" baseline="0">
                        <a:solidFill>
                          <a:srgbClr val="FF66CC"/>
                        </a:solidFill>
                      </a:rPr>
                      <a:t>
</a:t>
                    </a:r>
                    <a:fld id="{E9D3B089-1DFA-4B37-8A6A-E321164B2F8D}" type="PERCENTAGE">
                      <a:rPr lang="en-US" sz="1100" b="1" baseline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[]</a:t>
                    </a:fld>
                    <a:endParaRPr lang="en-US" sz="1100" b="0" baseline="0">
                      <a:solidFill>
                        <a:srgbClr val="FF66CC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FF66CC"/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4E2-4078-ADAF-A5C385C87ABF}"/>
                </c:ext>
              </c:extLst>
            </c:dLbl>
            <c:dLbl>
              <c:idx val="1"/>
              <c:layout>
                <c:manualLayout>
                  <c:x val="-0.22474395533747807"/>
                  <c:y val="-0.5100462385189309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74D2F116-A0AC-4A7C-8DBE-09E72E724F80}" type="CATEGORYNAME">
                      <a:rPr lang="en-US" sz="11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[]</a:t>
                    </a:fld>
                    <a:r>
                      <a:rPr lang="en-US" sz="1100" b="0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</a:t>
                    </a:r>
                    <a:fld id="{2089E20F-0680-4760-BBDB-B7B314CAE98E}" type="PERCENTAGE">
                      <a:rPr lang="en-US" sz="1100" b="1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[]</a:t>
                    </a:fld>
                    <a:endParaRPr lang="en-US" sz="1100" b="0" baseline="0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4E2-4078-ADAF-A5C385C87ABF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Capcitaciones!$G$50:$G$51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Capcitaciones!$H$50:$H$51</c:f>
              <c:numCache>
                <c:formatCode>General</c:formatCode>
                <c:ptCount val="2"/>
                <c:pt idx="0">
                  <c:v>244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2-4078-ADAF-A5C385C87AB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/>
              <a:t>Solicitudes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385-43D4-AF98-2F8D476A98C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385-43D4-AF98-2F8D476A98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'OAI-x'!$P$9:$P$10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'OAI-x'!$Q$9:$Q$10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5-43D4-AF98-2F8D476A98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/>
              <a:t>Solicitudes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'OAI-x'!$C$20</c:f>
              <c:strCache>
                <c:ptCount val="1"/>
                <c:pt idx="0">
                  <c:v>Rango de Edad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numRef>
              <c:f>'OAI-x'!$D$21:$D$26</c:f>
              <c:numCache>
                <c:formatCode>General</c:formatCode>
                <c:ptCount val="6"/>
                <c:pt idx="0">
                  <c:v>5</c:v>
                </c:pt>
              </c:numCache>
            </c:numRef>
          </c:cat>
          <c:val>
            <c:numRef>
              <c:f>'OAI-x'!$C$21:$C$26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EA-43C2-BCC8-1135BCC3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68101215"/>
        <c:axId val="368097471"/>
        <c:axId val="0"/>
      </c:bar3DChart>
      <c:catAx>
        <c:axId val="3681012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8097471"/>
        <c:crosses val="autoZero"/>
        <c:auto val="1"/>
        <c:lblAlgn val="ctr"/>
        <c:lblOffset val="100"/>
        <c:noMultiLvlLbl val="0"/>
      </c:catAx>
      <c:valAx>
        <c:axId val="36809747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8101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'OAI-x'!$J$7</c:f>
              <c:strCache>
                <c:ptCount val="1"/>
                <c:pt idx="0">
                  <c:v>Cantidad de Solicitudes por Tipo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AA-4117-96A2-D5031FE95EC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AA-4117-96A2-D5031FE95EC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AA-4117-96A2-D5031FE95EC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AA-4117-96A2-D5031FE95EC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DAA-4117-96A2-D5031FE95EC2}"/>
              </c:ext>
            </c:extLst>
          </c:dPt>
          <c:dLbls>
            <c:dLbl>
              <c:idx val="2"/>
              <c:layout>
                <c:manualLayout>
                  <c:x val="-0.13150652082686157"/>
                  <c:y val="9.241545623036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AA-4117-96A2-D5031FE95EC2}"/>
                </c:ext>
              </c:extLst>
            </c:dLbl>
            <c:dLbl>
              <c:idx val="3"/>
              <c:layout>
                <c:manualLayout>
                  <c:x val="-0.1349672187433579"/>
                  <c:y val="1.3862318434554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AA-4117-96A2-D5031FE95EC2}"/>
                </c:ext>
              </c:extLst>
            </c:dLbl>
            <c:dLbl>
              <c:idx val="4"/>
              <c:layout>
                <c:manualLayout>
                  <c:x val="-0.13842791665985427"/>
                  <c:y val="9.2415456230367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AA-4117-96A2-D5031FE95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'OAI-x'!$K$9:$K$13</c:f>
              <c:strCache>
                <c:ptCount val="5"/>
                <c:pt idx="0">
                  <c:v>Gestión Institucional</c:v>
                </c:pt>
                <c:pt idx="1">
                  <c:v>Gestión de transparencia</c:v>
                </c:pt>
                <c:pt idx="2">
                  <c:v>Tecnificacion de Sistemas de Riego</c:v>
                </c:pt>
                <c:pt idx="3">
                  <c:v>Capacitación a Productores</c:v>
                </c:pt>
                <c:pt idx="4">
                  <c:v>Coordinación Interinstitucional</c:v>
                </c:pt>
              </c:strCache>
            </c:strRef>
          </c:cat>
          <c:val>
            <c:numRef>
              <c:f>'OAI-x'!$L$9:$L$13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F-4232-BE0B-77B6E5ADE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96084383"/>
        <c:axId val="2096085215"/>
        <c:axId val="0"/>
      </c:bar3DChart>
      <c:valAx>
        <c:axId val="209608521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96084383"/>
        <c:crosses val="autoZero"/>
        <c:crossBetween val="between"/>
      </c:valAx>
      <c:catAx>
        <c:axId val="209608438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6085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chemeClr val="tx1"/>
                </a:solidFill>
              </a:rPr>
              <a:t>Cantidad de solicitudes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'OAI-x'!$O$7</c:f>
              <c:strCache>
                <c:ptCount val="1"/>
                <c:pt idx="0">
                  <c:v>Cantidad de solicitudes por Sexo</c:v>
                </c:pt>
              </c:strCache>
            </c:strRef>
          </c:tx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3F-44EC-AB18-4FF98E59B46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3F-44EC-AB18-4FF98E59B466}"/>
              </c:ext>
            </c:extLst>
          </c:dPt>
          <c:dLbls>
            <c:dLbl>
              <c:idx val="0"/>
              <c:layout>
                <c:manualLayout>
                  <c:x val="-9.8281148561652917E-2"/>
                  <c:y val="-0.2600697348379250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3F-44EC-AB18-4FF98E59B4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'OAI-x'!$P$9:$P$10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'OAI-x'!$Q$9:$Q$10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3-47A0-86B9-29B7A49D1F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OAI!$K$7:$M$7</c:f>
              <c:strCache>
                <c:ptCount val="3"/>
                <c:pt idx="0">
                  <c:v>Cantidad de Solicitudes por Tipo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OAI!$L$9:$L$13</c:f>
              <c:strCache>
                <c:ptCount val="5"/>
                <c:pt idx="0">
                  <c:v>Gestión Institucional</c:v>
                </c:pt>
                <c:pt idx="1">
                  <c:v>Gestión de transparencia</c:v>
                </c:pt>
                <c:pt idx="2">
                  <c:v>Tecnificacion de Sistemas de Riego</c:v>
                </c:pt>
                <c:pt idx="3">
                  <c:v>Capacitación a Productores</c:v>
                </c:pt>
                <c:pt idx="4">
                  <c:v>Coordinación Interinstitucional</c:v>
                </c:pt>
              </c:strCache>
            </c:strRef>
          </c:cat>
          <c:val>
            <c:numRef>
              <c:f>OAI!$M$9:$M$13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F-405A-87D8-EF56801B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5860368"/>
        <c:axId val="725859408"/>
      </c:barChart>
      <c:catAx>
        <c:axId val="72586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859408"/>
        <c:crosses val="autoZero"/>
        <c:auto val="1"/>
        <c:lblAlgn val="ctr"/>
        <c:lblOffset val="100"/>
        <c:noMultiLvlLbl val="0"/>
      </c:catAx>
      <c:valAx>
        <c:axId val="725859408"/>
        <c:scaling>
          <c:orientation val="minMax"/>
        </c:scaling>
        <c:delete val="0"/>
        <c:axPos val="l"/>
        <c:majorGridlines>
          <c:spPr>
            <a:ln w="9525" cap="rnd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86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noFill/>
      <a:beve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OAI!$P$7:$R$7</c:f>
              <c:strCache>
                <c:ptCount val="3"/>
                <c:pt idx="0">
                  <c:v>Cantidad de solicitudes por Sexo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DF4-4783-9E1F-9593E80FA1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F4-4783-9E1F-9593E80FA11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FDF4-4783-9E1F-9593E80FA11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DF4-4783-9E1F-9593E80FA1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OAI!$Q$9:$Q$10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OAI!$R$9:$R$10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4-4783-9E1F-9593E80FA1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Cantidad de Tareas con Potencial de Tecnificación por Ubicación</a:t>
            </a:r>
          </a:p>
        </c:rich>
      </c:tx>
      <c:layout>
        <c:manualLayout>
          <c:xMode val="edge"/>
          <c:yMode val="edge"/>
          <c:x val="0.1795596906521375"/>
          <c:y val="4.6925090597991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689555339222575E-2"/>
          <c:y val="0.24255251594238"/>
          <c:w val="0.94942551622085158"/>
          <c:h val="0.60104439979395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Topografia!$D$4</c:f>
              <c:strCache>
                <c:ptCount val="1"/>
                <c:pt idx="0">
                  <c:v>Ubicación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Topografia!$D$5:$D$6</c:f>
              <c:strCache>
                <c:ptCount val="2"/>
                <c:pt idx="0">
                  <c:v>Monte Grande, Bahoruco</c:v>
                </c:pt>
                <c:pt idx="1">
                  <c:v>Monte Grande, Bahoruco</c:v>
                </c:pt>
              </c:strCache>
            </c:strRef>
          </c:cat>
          <c:val>
            <c:numRef>
              <c:f>Topografia!$E$5:$E$6</c:f>
              <c:numCache>
                <c:formatCode>General</c:formatCode>
                <c:ptCount val="2"/>
                <c:pt idx="0" formatCode="_(* #,##0.00_);_(* \(#,##0.00\);_(* &quot;-&quot;??_);_(@_)">
                  <c:v>3308.87</c:v>
                </c:pt>
                <c:pt idx="1">
                  <c:v>37.28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0-40D9-9AA4-07EA4945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482167727"/>
        <c:axId val="1482167311"/>
        <c:axId val="0"/>
      </c:bar3DChart>
      <c:catAx>
        <c:axId val="148216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2167311"/>
        <c:crosses val="autoZero"/>
        <c:auto val="1"/>
        <c:lblAlgn val="ctr"/>
        <c:lblOffset val="100"/>
        <c:noMultiLvlLbl val="0"/>
      </c:catAx>
      <c:valAx>
        <c:axId val="14821673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48216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</a:t>
            </a:r>
            <a:r>
              <a:rPr lang="en-US" baseline="0"/>
              <a:t> de Extension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Extencion!$J$6:$J$9</c:f>
              <c:strCache>
                <c:ptCount val="4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10-4CAE-8712-01D008168C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E10-4CAE-8712-01D008168C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A6-4A2A-973E-13D6F8B186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A6-4A2A-973E-13D6F8B186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Extencion!$J$6:$J$9</c:f>
              <c:strCache>
                <c:ptCount val="4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</c:strCache>
            </c:strRef>
          </c:cat>
          <c:val>
            <c:numRef>
              <c:f>Extencion!$K$6:$K$9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6-4A6A-9EF4-FB56C6A512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32</xdr:row>
      <xdr:rowOff>94691</xdr:rowOff>
    </xdr:from>
    <xdr:to>
      <xdr:col>6</xdr:col>
      <xdr:colOff>267566</xdr:colOff>
      <xdr:row>49</xdr:row>
      <xdr:rowOff>92557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356799-E3C7-0E3C-7EED-40FF423CC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267003</xdr:colOff>
      <xdr:row>32</xdr:row>
      <xdr:rowOff>80110</xdr:rowOff>
    </xdr:from>
    <xdr:to>
      <xdr:col>17</xdr:col>
      <xdr:colOff>211707</xdr:colOff>
      <xdr:row>47</xdr:row>
      <xdr:rowOff>86181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D244FF-7291-D593-9B5C-B72EE2F6A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279202</xdr:colOff>
      <xdr:row>18</xdr:row>
      <xdr:rowOff>48015</xdr:rowOff>
    </xdr:from>
    <xdr:to>
      <xdr:col>7</xdr:col>
      <xdr:colOff>1110201</xdr:colOff>
      <xdr:row>30</xdr:row>
      <xdr:rowOff>22411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10ECBF-7ADA-72F7-8EC5-F6ACE3075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413030</xdr:colOff>
      <xdr:row>16</xdr:row>
      <xdr:rowOff>66115</xdr:rowOff>
    </xdr:from>
    <xdr:to>
      <xdr:col>12</xdr:col>
      <xdr:colOff>191061</xdr:colOff>
      <xdr:row>30</xdr:row>
      <xdr:rowOff>97958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288E3A-400F-5DBB-BE9C-FE7672819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121464</xdr:colOff>
      <xdr:row>14</xdr:row>
      <xdr:rowOff>0</xdr:rowOff>
    </xdr:from>
    <xdr:to>
      <xdr:col>17</xdr:col>
      <xdr:colOff>246875</xdr:colOff>
      <xdr:row>26</xdr:row>
      <xdr:rowOff>162546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6E66B9-17D8-2040-6A13-1D4F55BD0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18</xdr:row>
      <xdr:rowOff>34737</xdr:rowOff>
    </xdr:from>
    <xdr:to>
      <xdr:col>11</xdr:col>
      <xdr:colOff>212912</xdr:colOff>
      <xdr:row>32</xdr:row>
      <xdr:rowOff>44822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94F06E-3725-0492-25CD-DCCDA48B3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1165412</xdr:colOff>
      <xdr:row>20</xdr:row>
      <xdr:rowOff>156883</xdr:rowOff>
    </xdr:from>
    <xdr:to>
      <xdr:col>15</xdr:col>
      <xdr:colOff>369794</xdr:colOff>
      <xdr:row>34</xdr:row>
      <xdr:rowOff>100853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597BFB-73B2-DACC-CE2E-4700DEF37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85618</xdr:colOff>
      <xdr:row>25</xdr:row>
      <xdr:rowOff>126513</xdr:rowOff>
    </xdr:from>
    <xdr:to>
      <xdr:col>7</xdr:col>
      <xdr:colOff>419553</xdr:colOff>
      <xdr:row>42</xdr:row>
      <xdr:rowOff>171237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6FC56D5-E9C0-45D1-A3BA-DF990617F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0</xdr:row>
      <xdr:rowOff>36512</xdr:rowOff>
    </xdr:from>
    <xdr:to>
      <xdr:col>16</xdr:col>
      <xdr:colOff>361950</xdr:colOff>
      <xdr:row>12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60D4DC-1511-3185-CF5A-173F96BE7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294716</xdr:colOff>
      <xdr:row>25</xdr:row>
      <xdr:rowOff>107232</xdr:rowOff>
    </xdr:from>
    <xdr:to>
      <xdr:col>4</xdr:col>
      <xdr:colOff>1382287</xdr:colOff>
      <xdr:row>40</xdr:row>
      <xdr:rowOff>140890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ED2CB3-7C76-90AD-56E1-97FAC740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534329</xdr:colOff>
      <xdr:row>43</xdr:row>
      <xdr:rowOff>34847</xdr:rowOff>
    </xdr:from>
    <xdr:to>
      <xdr:col>4</xdr:col>
      <xdr:colOff>1405518</xdr:colOff>
      <xdr:row>66</xdr:row>
      <xdr:rowOff>81311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1C1A2B52-D5B7-4823-8FD6-95F386C6D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E325-1340-439E-9984-45FAB83488C3}">
  <sheetPr codeName="Hoja1"/>
  <dimension ref="B3:Q27"/>
  <sheetViews>
    <sheetView topLeftCell="C12" zoomScale="85" zoomScaleNormal="85" workbookViewId="0">
      <selection activeCell="I18" sqref="I18"/>
    </sheetView>
  </sheetViews>
  <sheetFormatPr defaultColWidth="11.140625" defaultRowHeight="15"/>
  <cols>
    <col min="1" max="1" width="11.140625" style="1"/>
    <col min="2" max="2" width="3.5703125" style="1" bestFit="1" customWidth="1"/>
    <col min="3" max="3" width="33.5703125" style="1" customWidth="1"/>
    <col min="4" max="4" width="25.85546875" style="1" bestFit="1" customWidth="1"/>
    <col min="5" max="5" width="9.5703125" style="1" bestFit="1" customWidth="1"/>
    <col min="6" max="6" width="12.42578125" style="1" customWidth="1"/>
    <col min="7" max="7" width="32.7109375" style="1" customWidth="1"/>
    <col min="8" max="8" width="23.42578125" style="1" customWidth="1"/>
    <col min="9" max="9" width="11.140625" style="1"/>
    <col min="10" max="10" width="3.7109375" style="1" bestFit="1" customWidth="1"/>
    <col min="11" max="11" width="30.85546875" style="1" customWidth="1"/>
    <col min="12" max="12" width="7.5703125" style="1" bestFit="1" customWidth="1"/>
    <col min="13" max="18" width="11.140625" style="1"/>
    <col min="19" max="19" width="14.7109375" style="1" bestFit="1" customWidth="1"/>
    <col min="20" max="21" width="11.140625" style="1"/>
    <col min="22" max="22" width="3.85546875" style="1" bestFit="1" customWidth="1"/>
    <col min="23" max="23" width="14.140625" style="1" bestFit="1" customWidth="1"/>
    <col min="24" max="16384" width="11.140625" style="1"/>
  </cols>
  <sheetData>
    <row r="3" spans="2:17" ht="15.75">
      <c r="B3" s="90" t="s">
        <v>0</v>
      </c>
      <c r="C3" s="90"/>
      <c r="D3" s="90"/>
      <c r="E3" s="90"/>
      <c r="F3" s="90"/>
      <c r="G3" s="90"/>
      <c r="H3" s="90"/>
    </row>
    <row r="4" spans="2:17">
      <c r="B4" s="91" t="s">
        <v>1</v>
      </c>
      <c r="C4" s="91"/>
      <c r="D4" s="91"/>
      <c r="E4" s="91"/>
      <c r="F4" s="91"/>
      <c r="G4" s="91"/>
      <c r="H4" s="91"/>
    </row>
    <row r="6" spans="2:17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</row>
    <row r="7" spans="2:17" ht="15.75">
      <c r="B7" s="3">
        <f>IF(C7&lt;&gt;"",1,"")</f>
        <v>1</v>
      </c>
      <c r="C7" s="27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J7" s="88" t="s">
        <v>15</v>
      </c>
      <c r="K7" s="88"/>
      <c r="L7" s="88"/>
      <c r="O7" s="85" t="s">
        <v>16</v>
      </c>
      <c r="P7" s="85"/>
      <c r="Q7" s="85"/>
    </row>
    <row r="8" spans="2:17">
      <c r="B8" s="3">
        <f>IFERROR((IF(C8&lt;&gt;"",B7+1,"")),"Empezar en la anterior")</f>
        <v>2</v>
      </c>
      <c r="C8" s="27" t="s">
        <v>17</v>
      </c>
      <c r="D8" s="3" t="s">
        <v>18</v>
      </c>
      <c r="E8" s="3" t="s">
        <v>19</v>
      </c>
      <c r="F8" s="3" t="s">
        <v>20</v>
      </c>
      <c r="G8" s="3" t="s">
        <v>21</v>
      </c>
      <c r="H8" s="3" t="s">
        <v>14</v>
      </c>
      <c r="J8" s="6" t="s">
        <v>2</v>
      </c>
      <c r="K8" s="6" t="s">
        <v>22</v>
      </c>
      <c r="L8" s="6" t="s">
        <v>23</v>
      </c>
      <c r="O8" s="11" t="s">
        <v>2</v>
      </c>
      <c r="P8" s="11" t="s">
        <v>5</v>
      </c>
      <c r="Q8" s="11" t="s">
        <v>23</v>
      </c>
    </row>
    <row r="9" spans="2:17" ht="15.75">
      <c r="B9" s="3" t="str">
        <f t="shared" ref="B9:B12" si="0">IFERROR((IF(C9&lt;&gt;"",B8+1,"")),"Empezar en la anterior")</f>
        <v/>
      </c>
      <c r="C9" s="27"/>
      <c r="D9" s="3"/>
      <c r="E9" s="3"/>
      <c r="F9" s="3"/>
      <c r="G9" s="3"/>
      <c r="H9" s="3"/>
      <c r="J9" s="7">
        <v>1</v>
      </c>
      <c r="K9" s="3" t="s">
        <v>9</v>
      </c>
      <c r="L9" s="2">
        <f>COUNTIF(C7:C15,K9)</f>
        <v>1</v>
      </c>
      <c r="O9" s="12">
        <v>1</v>
      </c>
      <c r="P9" s="3" t="s">
        <v>19</v>
      </c>
      <c r="Q9" s="2">
        <f>COUNTIF(E7:E14,P9)</f>
        <v>1</v>
      </c>
    </row>
    <row r="10" spans="2:17" ht="15.75">
      <c r="B10" s="3" t="str">
        <f t="shared" si="0"/>
        <v/>
      </c>
      <c r="C10" s="27"/>
      <c r="D10" s="3"/>
      <c r="E10" s="3"/>
      <c r="F10" s="3"/>
      <c r="G10" s="3"/>
      <c r="H10" s="3"/>
      <c r="J10" s="8">
        <v>2</v>
      </c>
      <c r="K10" s="9" t="s">
        <v>17</v>
      </c>
      <c r="L10" s="2">
        <f>COUNTIF(C8:C16,K10)</f>
        <v>1</v>
      </c>
      <c r="O10" s="12">
        <v>2</v>
      </c>
      <c r="P10" s="3" t="s">
        <v>11</v>
      </c>
      <c r="Q10" s="2">
        <v>1</v>
      </c>
    </row>
    <row r="11" spans="2:17" ht="15.75">
      <c r="B11" s="3" t="str">
        <f t="shared" si="0"/>
        <v/>
      </c>
      <c r="C11" s="27"/>
      <c r="D11" s="3"/>
      <c r="E11" s="3"/>
      <c r="F11" s="3"/>
      <c r="G11" s="3"/>
      <c r="H11" s="3"/>
      <c r="J11" s="7">
        <v>3</v>
      </c>
      <c r="K11" s="3" t="s">
        <v>24</v>
      </c>
      <c r="L11" s="2">
        <f>COUNTIF(C9:C17,K11)</f>
        <v>0</v>
      </c>
      <c r="O11" s="86" t="s">
        <v>25</v>
      </c>
      <c r="P11" s="87"/>
      <c r="Q11" s="10">
        <f>SUM(Q9:Q10)</f>
        <v>2</v>
      </c>
    </row>
    <row r="12" spans="2:17" ht="15.75">
      <c r="B12" s="3" t="str">
        <f t="shared" si="0"/>
        <v/>
      </c>
      <c r="C12" s="27"/>
      <c r="D12" s="3"/>
      <c r="E12" s="3"/>
      <c r="F12" s="3"/>
      <c r="G12" s="3"/>
      <c r="H12" s="3"/>
      <c r="J12" s="8">
        <v>4</v>
      </c>
      <c r="K12" s="9" t="s">
        <v>26</v>
      </c>
      <c r="L12" s="2">
        <f>COUNTIF(C10:C18,K12)</f>
        <v>0</v>
      </c>
    </row>
    <row r="13" spans="2:17" ht="15.75">
      <c r="B13" s="3" t="str">
        <f>IFERROR((IF(C14&lt;&gt;"",B12+1,"")),"Empezar en la anterior")</f>
        <v/>
      </c>
      <c r="C13" s="27"/>
      <c r="D13" s="3"/>
      <c r="E13" s="3"/>
      <c r="F13" s="3"/>
      <c r="G13" s="3"/>
      <c r="H13" s="3"/>
      <c r="J13" s="7">
        <v>5</v>
      </c>
      <c r="K13" s="3" t="s">
        <v>27</v>
      </c>
      <c r="L13" s="2">
        <f>COUNTIF(C11:C18,K13)</f>
        <v>0</v>
      </c>
    </row>
    <row r="14" spans="2:17" ht="15.75">
      <c r="B14" s="3"/>
      <c r="C14" s="27"/>
      <c r="D14" s="3"/>
      <c r="E14" s="3"/>
      <c r="F14" s="3"/>
      <c r="G14" s="3"/>
      <c r="H14" s="3"/>
      <c r="J14" s="86" t="s">
        <v>25</v>
      </c>
      <c r="K14" s="87"/>
      <c r="L14" s="10">
        <f>SUM(L9:L13)</f>
        <v>2</v>
      </c>
    </row>
    <row r="15" spans="2:17">
      <c r="B15" s="3"/>
      <c r="C15" s="27"/>
      <c r="D15" s="3"/>
      <c r="E15" s="3"/>
      <c r="F15" s="3"/>
      <c r="G15" s="3"/>
      <c r="H15" s="3"/>
    </row>
    <row r="16" spans="2:17" ht="5.0999999999999996" customHeight="1">
      <c r="B16" s="92" t="str">
        <f>IFERROR((IF(C16&lt;&gt;"",B15+1,"")),"Empezar en la anterior")</f>
        <v/>
      </c>
      <c r="C16" s="93"/>
      <c r="D16" s="93"/>
      <c r="E16" s="93"/>
      <c r="F16" s="93"/>
      <c r="G16" s="93"/>
      <c r="H16" s="94"/>
    </row>
    <row r="18" spans="2:4">
      <c r="D18" s="1" t="s">
        <v>28</v>
      </c>
    </row>
    <row r="19" spans="2:4" ht="15.75">
      <c r="B19" s="88" t="s">
        <v>29</v>
      </c>
      <c r="C19" s="88"/>
      <c r="D19" s="88"/>
    </row>
    <row r="20" spans="2:4">
      <c r="B20" s="6" t="s">
        <v>2</v>
      </c>
      <c r="C20" s="6" t="s">
        <v>30</v>
      </c>
      <c r="D20" s="6" t="s">
        <v>23</v>
      </c>
    </row>
    <row r="21" spans="2:4" ht="15.75">
      <c r="B21" s="12">
        <v>1</v>
      </c>
      <c r="C21" s="3" t="s">
        <v>31</v>
      </c>
      <c r="D21" s="2">
        <v>5</v>
      </c>
    </row>
    <row r="22" spans="2:4" ht="15.75">
      <c r="B22" s="12">
        <v>2</v>
      </c>
      <c r="C22" s="3" t="s">
        <v>32</v>
      </c>
      <c r="D22" s="2"/>
    </row>
    <row r="23" spans="2:4" ht="15.75">
      <c r="B23" s="12">
        <v>3</v>
      </c>
      <c r="C23" s="3" t="s">
        <v>33</v>
      </c>
      <c r="D23" s="2"/>
    </row>
    <row r="24" spans="2:4" ht="15.75">
      <c r="B24" s="12">
        <v>4</v>
      </c>
      <c r="C24" s="3" t="s">
        <v>34</v>
      </c>
      <c r="D24" s="2"/>
    </row>
    <row r="25" spans="2:4" ht="15.75">
      <c r="B25" s="12">
        <v>5</v>
      </c>
      <c r="C25" s="3" t="s">
        <v>35</v>
      </c>
      <c r="D25" s="2"/>
    </row>
    <row r="26" spans="2:4" ht="15.75">
      <c r="B26" s="12">
        <v>6</v>
      </c>
      <c r="C26" s="3" t="s">
        <v>36</v>
      </c>
      <c r="D26" s="2"/>
    </row>
    <row r="27" spans="2:4" ht="15.75">
      <c r="B27" s="89" t="s">
        <v>25</v>
      </c>
      <c r="C27" s="89"/>
      <c r="D27" s="10">
        <f>SUM(D21:D26)</f>
        <v>5</v>
      </c>
    </row>
  </sheetData>
  <mergeCells count="9">
    <mergeCell ref="O7:Q7"/>
    <mergeCell ref="O11:P11"/>
    <mergeCell ref="B19:D19"/>
    <mergeCell ref="B27:C27"/>
    <mergeCell ref="B3:H3"/>
    <mergeCell ref="B4:H4"/>
    <mergeCell ref="B16:H16"/>
    <mergeCell ref="J7:L7"/>
    <mergeCell ref="J14:K14"/>
  </mergeCells>
  <phoneticPr fontId="13" type="noConversion"/>
  <dataValidations count="2">
    <dataValidation type="list" allowBlank="1" showInputMessage="1" showErrorMessage="1" sqref="E7:E15" xr:uid="{6E1F6E95-6A6B-4D70-B62C-30627B891808}">
      <formula1>"Masculino,Femenino"</formula1>
    </dataValidation>
    <dataValidation type="list" allowBlank="1" showInputMessage="1" showErrorMessage="1" sqref="C7:C15" xr:uid="{02C153A7-1530-4980-982B-1870479A3F18}">
      <formula1>$K$9:$K$13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F0530-2281-4CA5-B87C-877D660F5666}">
          <x14:formula1>
            <xm:f>Listas!$B$2:$B$7</xm:f>
          </x14:formula1>
          <xm:sqref>F7:F15</xm:sqref>
        </x14:dataValidation>
        <x14:dataValidation type="list" allowBlank="1" showInputMessage="1" showErrorMessage="1" xr:uid="{C59172B0-E4AE-47A1-BB2D-9311542D704A}">
          <x14:formula1>
            <xm:f>Listas!$E$2:$E$6</xm:f>
          </x14:formula1>
          <xm:sqref>D7:D15</xm:sqref>
        </x14:dataValidation>
        <x14:dataValidation type="list" allowBlank="1" showInputMessage="1" showErrorMessage="1" xr:uid="{53F6735B-4426-4D95-9480-F8F457625681}">
          <x14:formula1>
            <xm:f>Listas!$D$2:$D$7</xm:f>
          </x14:formula1>
          <xm:sqref>H7:H15</xm:sqref>
        </x14:dataValidation>
        <x14:dataValidation type="list" allowBlank="1" showInputMessage="1" showErrorMessage="1" xr:uid="{4C41AAE2-EA25-4488-AEEC-F75FEE323365}">
          <x14:formula1>
            <xm:f>Listas!$C$2:$C$9</xm:f>
          </x14:formula1>
          <xm:sqref>G7:G15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54B8-0C76-43B8-B758-F51298D764C4}">
  <sheetPr codeName="Hoja2"/>
  <dimension ref="F4:K21"/>
  <sheetViews>
    <sheetView workbookViewId="0">
      <selection activeCell="I27" sqref="I27"/>
    </sheetView>
  </sheetViews>
  <sheetFormatPr defaultColWidth="8.85546875" defaultRowHeight="15"/>
  <cols>
    <col min="6" max="6" width="2.85546875" bestFit="1" customWidth="1"/>
    <col min="7" max="7" width="30.85546875" bestFit="1" customWidth="1"/>
    <col min="8" max="8" width="6.85546875" bestFit="1" customWidth="1"/>
    <col min="9" max="9" width="12.140625" bestFit="1" customWidth="1"/>
    <col min="10" max="11" width="5" bestFit="1" customWidth="1"/>
  </cols>
  <sheetData>
    <row r="4" spans="6:11">
      <c r="F4" t="s">
        <v>37</v>
      </c>
      <c r="G4" t="s">
        <v>38</v>
      </c>
      <c r="H4" t="s">
        <v>39</v>
      </c>
      <c r="I4" t="s">
        <v>40</v>
      </c>
      <c r="J4" t="s">
        <v>5</v>
      </c>
      <c r="K4" t="s">
        <v>6</v>
      </c>
    </row>
    <row r="5" spans="6:11">
      <c r="F5">
        <v>14</v>
      </c>
      <c r="G5" t="s">
        <v>41</v>
      </c>
      <c r="I5" t="s">
        <v>42</v>
      </c>
      <c r="J5" t="s">
        <v>43</v>
      </c>
      <c r="K5">
        <v>23</v>
      </c>
    </row>
    <row r="6" spans="6:11">
      <c r="F6">
        <v>11</v>
      </c>
      <c r="G6" t="s">
        <v>44</v>
      </c>
      <c r="I6" t="s">
        <v>45</v>
      </c>
      <c r="J6" t="s">
        <v>43</v>
      </c>
      <c r="K6">
        <v>32</v>
      </c>
    </row>
    <row r="7" spans="6:11">
      <c r="F7">
        <v>1</v>
      </c>
      <c r="G7" t="s">
        <v>46</v>
      </c>
      <c r="I7" t="s">
        <v>47</v>
      </c>
      <c r="J7" t="s">
        <v>43</v>
      </c>
      <c r="K7">
        <v>38</v>
      </c>
    </row>
    <row r="8" spans="6:11">
      <c r="F8">
        <v>12</v>
      </c>
      <c r="G8" t="s">
        <v>48</v>
      </c>
      <c r="I8" t="s">
        <v>49</v>
      </c>
      <c r="J8" t="s">
        <v>43</v>
      </c>
      <c r="K8">
        <v>43</v>
      </c>
    </row>
    <row r="9" spans="6:11">
      <c r="F9">
        <v>15</v>
      </c>
      <c r="G9" t="s">
        <v>48</v>
      </c>
      <c r="I9" t="s">
        <v>49</v>
      </c>
      <c r="J9" t="s">
        <v>43</v>
      </c>
      <c r="K9">
        <v>43</v>
      </c>
    </row>
    <row r="10" spans="6:11">
      <c r="F10">
        <v>10</v>
      </c>
      <c r="G10" t="s">
        <v>50</v>
      </c>
      <c r="I10" t="s">
        <v>51</v>
      </c>
      <c r="J10" t="s">
        <v>52</v>
      </c>
      <c r="K10">
        <v>46</v>
      </c>
    </row>
    <row r="11" spans="6:11">
      <c r="F11">
        <v>4</v>
      </c>
      <c r="G11" t="s">
        <v>53</v>
      </c>
      <c r="I11" t="s">
        <v>54</v>
      </c>
      <c r="J11" t="s">
        <v>43</v>
      </c>
      <c r="K11">
        <v>48</v>
      </c>
    </row>
    <row r="12" spans="6:11">
      <c r="F12">
        <v>7</v>
      </c>
      <c r="G12" t="s">
        <v>55</v>
      </c>
      <c r="I12" t="s">
        <v>56</v>
      </c>
      <c r="J12" t="s">
        <v>43</v>
      </c>
      <c r="K12">
        <v>49</v>
      </c>
    </row>
    <row r="13" spans="6:11">
      <c r="F13">
        <v>5</v>
      </c>
      <c r="G13" t="s">
        <v>57</v>
      </c>
      <c r="I13" t="s">
        <v>58</v>
      </c>
      <c r="J13" t="s">
        <v>43</v>
      </c>
      <c r="K13">
        <v>57</v>
      </c>
    </row>
    <row r="14" spans="6:11">
      <c r="F14">
        <v>9</v>
      </c>
      <c r="G14" t="s">
        <v>59</v>
      </c>
      <c r="I14" t="s">
        <v>60</v>
      </c>
      <c r="J14" t="s">
        <v>43</v>
      </c>
      <c r="K14">
        <v>58</v>
      </c>
    </row>
    <row r="15" spans="6:11">
      <c r="F15">
        <v>18</v>
      </c>
      <c r="G15" t="s">
        <v>61</v>
      </c>
      <c r="I15" t="s">
        <v>62</v>
      </c>
      <c r="J15" t="s">
        <v>43</v>
      </c>
      <c r="K15">
        <v>58</v>
      </c>
    </row>
    <row r="16" spans="6:11">
      <c r="F16">
        <v>17</v>
      </c>
      <c r="G16" t="s">
        <v>63</v>
      </c>
      <c r="I16" t="s">
        <v>64</v>
      </c>
      <c r="J16" t="s">
        <v>43</v>
      </c>
      <c r="K16">
        <v>59</v>
      </c>
    </row>
    <row r="17" spans="6:11">
      <c r="F17">
        <v>16</v>
      </c>
      <c r="G17" t="s">
        <v>65</v>
      </c>
      <c r="I17" t="s">
        <v>66</v>
      </c>
      <c r="J17" t="s">
        <v>43</v>
      </c>
      <c r="K17">
        <v>63</v>
      </c>
    </row>
    <row r="18" spans="6:11">
      <c r="F18">
        <v>2</v>
      </c>
      <c r="G18" t="s">
        <v>67</v>
      </c>
      <c r="I18" t="s">
        <v>68</v>
      </c>
      <c r="J18" t="s">
        <v>43</v>
      </c>
      <c r="K18">
        <v>64</v>
      </c>
    </row>
    <row r="19" spans="6:11">
      <c r="F19">
        <v>13</v>
      </c>
      <c r="G19" t="s">
        <v>65</v>
      </c>
      <c r="I19" t="s">
        <v>66</v>
      </c>
      <c r="J19" t="s">
        <v>43</v>
      </c>
      <c r="K19">
        <v>65</v>
      </c>
    </row>
    <row r="20" spans="6:11">
      <c r="F20">
        <v>3</v>
      </c>
      <c r="G20" t="s">
        <v>69</v>
      </c>
      <c r="I20" t="s">
        <v>70</v>
      </c>
      <c r="J20" t="s">
        <v>43</v>
      </c>
      <c r="K20">
        <v>67</v>
      </c>
    </row>
    <row r="21" spans="6:11">
      <c r="F21">
        <v>8</v>
      </c>
      <c r="G21" t="s">
        <v>71</v>
      </c>
      <c r="I21" t="s">
        <v>72</v>
      </c>
      <c r="J21" t="s">
        <v>43</v>
      </c>
      <c r="K21">
        <v>70</v>
      </c>
    </row>
  </sheetData>
  <autoFilter ref="F4:K21" xr:uid="{C6CC54B8-0C76-43B8-B758-F51298D764C4}">
    <sortState xmlns:xlrd2="http://schemas.microsoft.com/office/spreadsheetml/2017/richdata2" ref="F5:K21">
      <sortCondition ref="K4:K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57A2-55DC-41D5-BFEA-F165C96B32B2}">
  <sheetPr>
    <tabColor theme="4"/>
  </sheetPr>
  <dimension ref="B3:R27"/>
  <sheetViews>
    <sheetView topLeftCell="D1" zoomScale="85" zoomScaleNormal="85" workbookViewId="0">
      <selection activeCell="J37" sqref="J37:J38"/>
    </sheetView>
  </sheetViews>
  <sheetFormatPr defaultColWidth="11.140625" defaultRowHeight="15"/>
  <cols>
    <col min="1" max="1" width="11.140625" style="1"/>
    <col min="2" max="2" width="3.5703125" style="1" bestFit="1" customWidth="1"/>
    <col min="3" max="3" width="33.5703125" style="1" customWidth="1"/>
    <col min="4" max="4" width="25.85546875" style="1" bestFit="1" customWidth="1"/>
    <col min="5" max="5" width="9.5703125" style="1" bestFit="1" customWidth="1"/>
    <col min="6" max="6" width="12.42578125" style="1" customWidth="1"/>
    <col min="7" max="7" width="32.7109375" style="1" customWidth="1"/>
    <col min="8" max="8" width="8" style="1" customWidth="1"/>
    <col min="9" max="9" width="23.42578125" style="1" customWidth="1"/>
    <col min="10" max="10" width="11.140625" style="1"/>
    <col min="11" max="11" width="3.7109375" style="1" bestFit="1" customWidth="1"/>
    <col min="12" max="12" width="30.85546875" style="1" customWidth="1"/>
    <col min="13" max="13" width="7.5703125" style="1" bestFit="1" customWidth="1"/>
    <col min="14" max="19" width="11.140625" style="1"/>
    <col min="20" max="20" width="14.7109375" style="1" bestFit="1" customWidth="1"/>
    <col min="21" max="22" width="11.140625" style="1"/>
    <col min="23" max="23" width="3.85546875" style="1" bestFit="1" customWidth="1"/>
    <col min="24" max="24" width="14.140625" style="1" bestFit="1" customWidth="1"/>
    <col min="25" max="16384" width="11.140625" style="1"/>
  </cols>
  <sheetData>
    <row r="3" spans="2:18" ht="15.75">
      <c r="B3" s="90" t="s">
        <v>0</v>
      </c>
      <c r="C3" s="90"/>
      <c r="D3" s="90"/>
      <c r="E3" s="90"/>
      <c r="F3" s="90"/>
      <c r="G3" s="90"/>
      <c r="H3" s="90"/>
      <c r="I3" s="90"/>
    </row>
    <row r="4" spans="2:18">
      <c r="B4" s="91" t="s">
        <v>1</v>
      </c>
      <c r="C4" s="91"/>
      <c r="D4" s="91"/>
      <c r="E4" s="91"/>
      <c r="F4" s="91"/>
      <c r="G4" s="91"/>
      <c r="H4" s="91"/>
      <c r="I4" s="91"/>
    </row>
    <row r="6" spans="2:18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73</v>
      </c>
      <c r="I6" s="5" t="s">
        <v>8</v>
      </c>
    </row>
    <row r="7" spans="2:18" ht="15.75">
      <c r="B7" s="3">
        <f>IF(C7&lt;&gt;"",1,"")</f>
        <v>1</v>
      </c>
      <c r="C7" s="27" t="s">
        <v>9</v>
      </c>
      <c r="D7" s="3" t="s">
        <v>10</v>
      </c>
      <c r="E7" s="3" t="s">
        <v>19</v>
      </c>
      <c r="F7" s="3" t="s">
        <v>12</v>
      </c>
      <c r="G7" s="3" t="s">
        <v>13</v>
      </c>
      <c r="H7" s="3"/>
      <c r="I7" s="3" t="s">
        <v>14</v>
      </c>
      <c r="K7" s="88" t="s">
        <v>15</v>
      </c>
      <c r="L7" s="88"/>
      <c r="M7" s="88"/>
      <c r="P7" s="85" t="s">
        <v>16</v>
      </c>
      <c r="Q7" s="85"/>
      <c r="R7" s="85"/>
    </row>
    <row r="8" spans="2:18">
      <c r="B8" s="3"/>
      <c r="C8" s="27"/>
      <c r="D8" s="3"/>
      <c r="E8" s="3"/>
      <c r="F8" s="3"/>
      <c r="G8" s="3"/>
      <c r="H8" s="3"/>
      <c r="I8" s="3"/>
      <c r="K8" s="6" t="s">
        <v>2</v>
      </c>
      <c r="L8" s="6" t="s">
        <v>22</v>
      </c>
      <c r="M8" s="6" t="s">
        <v>23</v>
      </c>
      <c r="P8" s="11" t="s">
        <v>2</v>
      </c>
      <c r="Q8" s="11" t="s">
        <v>5</v>
      </c>
      <c r="R8" s="11" t="s">
        <v>23</v>
      </c>
    </row>
    <row r="9" spans="2:18" ht="15.75">
      <c r="B9" s="3" t="str">
        <f t="shared" ref="B9:B12" si="0">IFERROR((IF(C9&lt;&gt;"",B8+1,"")),"Empezar en la anterior")</f>
        <v/>
      </c>
      <c r="C9" s="27"/>
      <c r="D9" s="3"/>
      <c r="E9" s="3"/>
      <c r="F9" s="3"/>
      <c r="G9" s="3"/>
      <c r="H9" s="3"/>
      <c r="I9" s="3"/>
      <c r="K9" s="7">
        <v>1</v>
      </c>
      <c r="L9" s="3" t="s">
        <v>9</v>
      </c>
      <c r="M9" s="2">
        <f>COUNTIF(C7:C15,L9)</f>
        <v>1</v>
      </c>
      <c r="P9" s="12">
        <v>1</v>
      </c>
      <c r="Q9" s="3" t="s">
        <v>19</v>
      </c>
      <c r="R9" s="2">
        <f>COUNTIF(E7:E14,Q9)</f>
        <v>1</v>
      </c>
    </row>
    <row r="10" spans="2:18" ht="15.75">
      <c r="B10" s="3" t="str">
        <f t="shared" si="0"/>
        <v/>
      </c>
      <c r="C10" s="27"/>
      <c r="D10" s="3"/>
      <c r="E10" s="3"/>
      <c r="F10" s="3"/>
      <c r="G10" s="3"/>
      <c r="H10" s="3"/>
      <c r="I10" s="3"/>
      <c r="K10" s="8">
        <v>2</v>
      </c>
      <c r="L10" s="9" t="s">
        <v>17</v>
      </c>
      <c r="M10" s="2">
        <f>COUNTIF(C8:C16,L10)</f>
        <v>0</v>
      </c>
      <c r="P10" s="12">
        <v>2</v>
      </c>
      <c r="Q10" s="3" t="s">
        <v>11</v>
      </c>
      <c r="R10" s="2">
        <f>COUNTIF(E8:E15,Q10)</f>
        <v>0</v>
      </c>
    </row>
    <row r="11" spans="2:18" ht="15.75">
      <c r="B11" s="3" t="str">
        <f t="shared" si="0"/>
        <v/>
      </c>
      <c r="C11" s="27"/>
      <c r="D11" s="3"/>
      <c r="E11" s="3"/>
      <c r="F11" s="3"/>
      <c r="G11" s="3"/>
      <c r="H11" s="3"/>
      <c r="I11" s="3"/>
      <c r="K11" s="7">
        <v>3</v>
      </c>
      <c r="L11" s="3" t="s">
        <v>24</v>
      </c>
      <c r="M11" s="2">
        <f>COUNTIF(C9:C17,L11)</f>
        <v>0</v>
      </c>
      <c r="P11" s="86" t="s">
        <v>25</v>
      </c>
      <c r="Q11" s="87"/>
      <c r="R11" s="10">
        <f>SUM(R9:R10)</f>
        <v>1</v>
      </c>
    </row>
    <row r="12" spans="2:18" ht="15.75">
      <c r="B12" s="3" t="str">
        <f t="shared" si="0"/>
        <v/>
      </c>
      <c r="C12" s="27"/>
      <c r="D12" s="3"/>
      <c r="E12" s="3"/>
      <c r="F12" s="3"/>
      <c r="G12" s="3"/>
      <c r="H12" s="3"/>
      <c r="I12" s="3"/>
      <c r="K12" s="8">
        <v>4</v>
      </c>
      <c r="L12" s="9" t="s">
        <v>26</v>
      </c>
      <c r="M12" s="2">
        <f>COUNTIF(C10:C18,L12)</f>
        <v>0</v>
      </c>
    </row>
    <row r="13" spans="2:18" ht="15.75">
      <c r="B13" s="3" t="str">
        <f>IFERROR((IF(C14&lt;&gt;"",B12+1,"")),"Empezar en la anterior")</f>
        <v/>
      </c>
      <c r="C13" s="27"/>
      <c r="D13" s="3"/>
      <c r="E13" s="3"/>
      <c r="F13" s="3"/>
      <c r="G13" s="3"/>
      <c r="H13" s="3"/>
      <c r="I13" s="3"/>
      <c r="K13" s="7">
        <v>5</v>
      </c>
      <c r="L13" s="3" t="s">
        <v>27</v>
      </c>
      <c r="M13" s="2">
        <f>COUNTIF(C11:C18,L13)</f>
        <v>0</v>
      </c>
    </row>
    <row r="14" spans="2:18" ht="15.75">
      <c r="B14" s="3"/>
      <c r="C14" s="27"/>
      <c r="D14" s="3"/>
      <c r="E14" s="3"/>
      <c r="F14" s="3"/>
      <c r="G14" s="3"/>
      <c r="H14" s="3"/>
      <c r="I14" s="3"/>
      <c r="K14" s="86" t="s">
        <v>25</v>
      </c>
      <c r="L14" s="87"/>
      <c r="M14" s="10">
        <f>SUM(M9:M13)</f>
        <v>1</v>
      </c>
    </row>
    <row r="15" spans="2:18">
      <c r="B15" s="3"/>
      <c r="C15" s="27"/>
      <c r="D15" s="3"/>
      <c r="E15" s="3"/>
      <c r="F15" s="3"/>
      <c r="G15" s="3"/>
      <c r="H15" s="3"/>
      <c r="I15" s="3"/>
    </row>
    <row r="16" spans="2:18" ht="5.0999999999999996" customHeight="1">
      <c r="B16" s="92" t="str">
        <f>IFERROR((IF(C16&lt;&gt;"",B15+1,"")),"Empezar en la anterior")</f>
        <v/>
      </c>
      <c r="C16" s="93"/>
      <c r="D16" s="93"/>
      <c r="E16" s="93"/>
      <c r="F16" s="93"/>
      <c r="G16" s="93"/>
      <c r="H16" s="93"/>
      <c r="I16" s="94"/>
    </row>
    <row r="18" spans="2:4">
      <c r="D18" s="1" t="s">
        <v>28</v>
      </c>
    </row>
    <row r="19" spans="2:4" ht="15.75">
      <c r="B19" s="88" t="s">
        <v>29</v>
      </c>
      <c r="C19" s="88"/>
      <c r="D19" s="88"/>
    </row>
    <row r="20" spans="2:4">
      <c r="B20" s="6" t="s">
        <v>2</v>
      </c>
      <c r="C20" s="6" t="s">
        <v>30</v>
      </c>
      <c r="D20" s="6" t="s">
        <v>23</v>
      </c>
    </row>
    <row r="21" spans="2:4" ht="15.75">
      <c r="B21" s="12">
        <v>1</v>
      </c>
      <c r="C21" s="3" t="s">
        <v>31</v>
      </c>
      <c r="D21" s="2">
        <v>1</v>
      </c>
    </row>
    <row r="22" spans="2:4" ht="15.75">
      <c r="B22" s="12">
        <v>2</v>
      </c>
      <c r="C22" s="3" t="s">
        <v>32</v>
      </c>
      <c r="D22" s="2">
        <v>0</v>
      </c>
    </row>
    <row r="23" spans="2:4" ht="15.75">
      <c r="B23" s="12">
        <v>3</v>
      </c>
      <c r="C23" s="3" t="s">
        <v>33</v>
      </c>
      <c r="D23" s="2">
        <v>0</v>
      </c>
    </row>
    <row r="24" spans="2:4" ht="15.75">
      <c r="B24" s="12">
        <v>4</v>
      </c>
      <c r="C24" s="3" t="s">
        <v>34</v>
      </c>
      <c r="D24" s="2">
        <v>0</v>
      </c>
    </row>
    <row r="25" spans="2:4" ht="15.75">
      <c r="B25" s="12">
        <v>5</v>
      </c>
      <c r="C25" s="3" t="s">
        <v>35</v>
      </c>
      <c r="D25" s="2">
        <v>0</v>
      </c>
    </row>
    <row r="26" spans="2:4" ht="15.75">
      <c r="B26" s="12">
        <v>6</v>
      </c>
      <c r="C26" s="3" t="s">
        <v>36</v>
      </c>
      <c r="D26" s="2">
        <v>0</v>
      </c>
    </row>
    <row r="27" spans="2:4" ht="15.75">
      <c r="B27" s="89" t="s">
        <v>25</v>
      </c>
      <c r="C27" s="89"/>
      <c r="D27" s="10">
        <f>SUM(D21:D26)</f>
        <v>1</v>
      </c>
    </row>
  </sheetData>
  <mergeCells count="9">
    <mergeCell ref="P7:R7"/>
    <mergeCell ref="P11:Q11"/>
    <mergeCell ref="K14:L14"/>
    <mergeCell ref="B16:I16"/>
    <mergeCell ref="B19:D19"/>
    <mergeCell ref="B27:C27"/>
    <mergeCell ref="B3:I3"/>
    <mergeCell ref="B4:I4"/>
    <mergeCell ref="K7:M7"/>
  </mergeCells>
  <dataValidations count="2">
    <dataValidation type="list" allowBlank="1" showInputMessage="1" showErrorMessage="1" sqref="C7:C15" xr:uid="{1AE9450C-292C-4575-BEED-B372901E6B10}">
      <formula1>$L$9:$L$13</formula1>
    </dataValidation>
    <dataValidation type="list" allowBlank="1" showInputMessage="1" showErrorMessage="1" sqref="E7:E15" xr:uid="{1EF2E823-AC17-4A10-8D45-53B378DB4522}">
      <formula1>"Masculino,Femenino"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D104-1A7B-440D-9B1D-C8B3E274372E}">
  <sheetPr codeName="Hoja3">
    <tabColor rgb="FF92D050"/>
  </sheetPr>
  <dimension ref="A1:K7"/>
  <sheetViews>
    <sheetView zoomScale="89" zoomScaleNormal="89" workbookViewId="0">
      <selection activeCell="B4" sqref="B4:E6"/>
    </sheetView>
  </sheetViews>
  <sheetFormatPr defaultColWidth="11.140625" defaultRowHeight="15"/>
  <cols>
    <col min="1" max="1" width="4.28515625" style="1" bestFit="1" customWidth="1"/>
    <col min="2" max="2" width="4.140625" style="59" bestFit="1" customWidth="1"/>
    <col min="3" max="3" width="21.28515625" style="1" customWidth="1"/>
    <col min="4" max="4" width="21.42578125" style="1" customWidth="1"/>
    <col min="5" max="5" width="17" style="1" bestFit="1" customWidth="1"/>
    <col min="6" max="6" width="5.7109375" style="1" bestFit="1" customWidth="1"/>
    <col min="7" max="7" width="7.85546875" style="1" bestFit="1" customWidth="1"/>
    <col min="8" max="8" width="12.5703125" style="1" customWidth="1"/>
    <col min="9" max="9" width="4.140625" style="1" bestFit="1" customWidth="1"/>
    <col min="10" max="10" width="26" style="1" customWidth="1"/>
    <col min="11" max="11" width="26" style="19" customWidth="1"/>
    <col min="12" max="12" width="26" style="1" customWidth="1"/>
    <col min="13" max="13" width="12.7109375" style="1" customWidth="1"/>
    <col min="14" max="14" width="4.140625" style="1" bestFit="1" customWidth="1"/>
    <col min="15" max="16" width="26" style="1" customWidth="1"/>
    <col min="17" max="16384" width="11.140625" style="1"/>
  </cols>
  <sheetData>
    <row r="1" spans="1:5" ht="31.5" customHeight="1">
      <c r="A1" s="1" t="s">
        <v>74</v>
      </c>
      <c r="B1" s="101" t="s">
        <v>75</v>
      </c>
      <c r="C1" s="101"/>
      <c r="D1" s="101"/>
      <c r="E1" s="101"/>
    </row>
    <row r="2" spans="1:5" ht="31.5" customHeight="1">
      <c r="B2" s="57"/>
      <c r="C2" s="51"/>
      <c r="D2" s="51"/>
    </row>
    <row r="3" spans="1:5" ht="15.75">
      <c r="B3" s="95" t="s">
        <v>76</v>
      </c>
      <c r="C3" s="96"/>
      <c r="D3" s="96"/>
      <c r="E3" s="97"/>
    </row>
    <row r="4" spans="1:5">
      <c r="B4" s="14" t="s">
        <v>2</v>
      </c>
      <c r="C4" s="26"/>
      <c r="D4" s="26" t="s">
        <v>77</v>
      </c>
      <c r="E4" s="28" t="s">
        <v>78</v>
      </c>
    </row>
    <row r="5" spans="1:5" ht="30">
      <c r="B5" s="58">
        <v>1</v>
      </c>
      <c r="C5" s="32" t="s">
        <v>79</v>
      </c>
      <c r="D5" s="20" t="s">
        <v>80</v>
      </c>
      <c r="E5" s="29">
        <v>3308.87</v>
      </c>
    </row>
    <row r="6" spans="1:5" ht="30">
      <c r="B6" s="58">
        <v>2</v>
      </c>
      <c r="C6" s="54" t="s">
        <v>81</v>
      </c>
      <c r="D6" s="55" t="s">
        <v>80</v>
      </c>
      <c r="E6" s="56">
        <v>37.28</v>
      </c>
    </row>
    <row r="7" spans="1:5">
      <c r="B7" s="98" t="s">
        <v>25</v>
      </c>
      <c r="C7" s="99"/>
      <c r="D7" s="100"/>
      <c r="E7" s="31">
        <f>SUM(E5:E6)</f>
        <v>3346.15</v>
      </c>
    </row>
  </sheetData>
  <mergeCells count="3">
    <mergeCell ref="B3:E3"/>
    <mergeCell ref="B7:D7"/>
    <mergeCell ref="B1:E1"/>
  </mergeCells>
  <pageMargins left="0.7" right="0.7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7D0B-B496-46EC-A3C4-A9C3E5DDF388}">
  <sheetPr codeName="Hoja4">
    <tabColor rgb="FF92D050"/>
  </sheetPr>
  <dimension ref="B2:S14"/>
  <sheetViews>
    <sheetView topLeftCell="A9" workbookViewId="0">
      <selection activeCell="D28" sqref="D28"/>
    </sheetView>
  </sheetViews>
  <sheetFormatPr defaultColWidth="11.140625" defaultRowHeight="15"/>
  <cols>
    <col min="1" max="1" width="11.140625" style="1"/>
    <col min="2" max="2" width="3.5703125" style="1" bestFit="1" customWidth="1"/>
    <col min="3" max="3" width="14.7109375" style="1" customWidth="1"/>
    <col min="4" max="4" width="33.5703125" style="1" customWidth="1"/>
    <col min="5" max="5" width="13.140625" style="1" customWidth="1"/>
    <col min="6" max="6" width="13" style="1" customWidth="1"/>
    <col min="7" max="7" width="14.42578125" style="1" customWidth="1"/>
    <col min="8" max="8" width="18.140625" style="1" customWidth="1"/>
    <col min="9" max="9" width="4.85546875" style="1" customWidth="1"/>
    <col min="10" max="10" width="14.85546875" style="1" customWidth="1"/>
    <col min="11" max="11" width="33.85546875" style="1" customWidth="1"/>
    <col min="12" max="12" width="14" style="1" customWidth="1"/>
    <col min="13" max="13" width="21.28515625" style="1" customWidth="1"/>
    <col min="14" max="14" width="7.5703125" style="1" bestFit="1" customWidth="1"/>
    <col min="15" max="19" width="11.140625" style="1"/>
    <col min="20" max="20" width="5.7109375" style="1" customWidth="1"/>
    <col min="21" max="16384" width="11.140625" style="1"/>
  </cols>
  <sheetData>
    <row r="2" spans="2:19" ht="15.75" thickBot="1"/>
    <row r="3" spans="2:19" ht="15.75">
      <c r="B3" s="106" t="s">
        <v>82</v>
      </c>
      <c r="C3" s="107"/>
      <c r="D3" s="107"/>
      <c r="E3" s="107"/>
      <c r="F3" s="107"/>
      <c r="G3" s="107"/>
      <c r="H3" s="108"/>
      <c r="J3" s="106" t="s">
        <v>83</v>
      </c>
      <c r="K3" s="107"/>
      <c r="L3" s="107"/>
      <c r="M3" s="107"/>
      <c r="N3" s="107"/>
      <c r="O3" s="107"/>
      <c r="P3" s="107"/>
      <c r="Q3" s="107"/>
      <c r="R3" s="107"/>
      <c r="S3" s="108"/>
    </row>
    <row r="4" spans="2:19" ht="15.75" thickBot="1">
      <c r="B4" s="38"/>
      <c r="C4" s="39"/>
      <c r="D4" s="39"/>
      <c r="E4" s="39"/>
      <c r="F4" s="39"/>
      <c r="G4" s="39"/>
      <c r="H4" s="40"/>
      <c r="J4" s="47"/>
      <c r="S4" s="48"/>
    </row>
    <row r="5" spans="2:19" ht="15" customHeight="1">
      <c r="B5" s="41" t="s">
        <v>2</v>
      </c>
      <c r="C5" s="37" t="s">
        <v>84</v>
      </c>
      <c r="D5" s="37" t="s">
        <v>85</v>
      </c>
      <c r="E5" s="37" t="s">
        <v>5</v>
      </c>
      <c r="F5" s="37" t="s">
        <v>6</v>
      </c>
      <c r="G5" s="37" t="s">
        <v>86</v>
      </c>
      <c r="H5" s="42" t="s">
        <v>87</v>
      </c>
      <c r="J5" s="114" t="s">
        <v>88</v>
      </c>
      <c r="K5" s="112" t="s">
        <v>77</v>
      </c>
      <c r="L5" s="112" t="s">
        <v>89</v>
      </c>
      <c r="M5" s="112" t="s">
        <v>90</v>
      </c>
      <c r="N5" s="102" t="s">
        <v>91</v>
      </c>
      <c r="O5" s="103"/>
      <c r="P5" s="104"/>
      <c r="Q5" s="102" t="s">
        <v>92</v>
      </c>
      <c r="R5" s="103"/>
      <c r="S5" s="105"/>
    </row>
    <row r="6" spans="2:19" ht="15.75">
      <c r="B6" s="43">
        <v>1</v>
      </c>
      <c r="C6" s="3"/>
      <c r="D6" s="3"/>
      <c r="E6" s="3"/>
      <c r="F6" s="3"/>
      <c r="G6" s="3"/>
      <c r="H6" s="44"/>
      <c r="J6" s="115"/>
      <c r="K6" s="113"/>
      <c r="L6" s="113"/>
      <c r="M6" s="113"/>
      <c r="N6" s="6" t="s">
        <v>23</v>
      </c>
      <c r="O6" s="6" t="s">
        <v>5</v>
      </c>
      <c r="P6" s="6" t="s">
        <v>6</v>
      </c>
      <c r="Q6" s="6" t="s">
        <v>23</v>
      </c>
      <c r="R6" s="6" t="s">
        <v>5</v>
      </c>
      <c r="S6" s="49" t="s">
        <v>6</v>
      </c>
    </row>
    <row r="7" spans="2:19" ht="15.75">
      <c r="B7" s="45">
        <v>2</v>
      </c>
      <c r="C7" s="9"/>
      <c r="D7" s="9"/>
      <c r="E7" s="9"/>
      <c r="F7" s="9"/>
      <c r="G7" s="9"/>
      <c r="H7" s="46"/>
      <c r="J7" s="50"/>
      <c r="K7" s="3"/>
      <c r="L7" s="3"/>
      <c r="M7" s="3"/>
      <c r="N7" s="3"/>
      <c r="O7" s="3"/>
      <c r="P7" s="3"/>
      <c r="Q7" s="3"/>
      <c r="R7" s="3"/>
      <c r="S7" s="44"/>
    </row>
    <row r="8" spans="2:19" ht="15.75">
      <c r="B8" s="43">
        <v>3</v>
      </c>
      <c r="C8" s="3"/>
      <c r="D8" s="3"/>
      <c r="E8" s="3"/>
      <c r="F8" s="3"/>
      <c r="G8" s="3"/>
      <c r="H8" s="44"/>
      <c r="J8" s="50"/>
      <c r="K8" s="3"/>
      <c r="L8" s="3"/>
      <c r="M8" s="3"/>
      <c r="N8" s="3"/>
      <c r="O8" s="3"/>
      <c r="P8" s="3"/>
      <c r="Q8" s="3"/>
      <c r="R8" s="3"/>
      <c r="S8" s="44"/>
    </row>
    <row r="9" spans="2:19" ht="15.75">
      <c r="B9" s="45">
        <v>4</v>
      </c>
      <c r="C9" s="9"/>
      <c r="D9" s="9"/>
      <c r="E9" s="9"/>
      <c r="F9" s="9"/>
      <c r="G9" s="9"/>
      <c r="H9" s="46"/>
      <c r="J9" s="50"/>
      <c r="K9" s="3"/>
      <c r="L9" s="3"/>
      <c r="M9" s="3"/>
      <c r="N9" s="3"/>
      <c r="O9" s="3"/>
      <c r="P9" s="3"/>
      <c r="Q9" s="3"/>
      <c r="R9" s="3"/>
      <c r="S9" s="44"/>
    </row>
    <row r="10" spans="2:19" ht="15.75">
      <c r="B10" s="43">
        <v>5</v>
      </c>
      <c r="C10" s="3"/>
      <c r="D10" s="3"/>
      <c r="E10" s="3"/>
      <c r="F10" s="3"/>
      <c r="G10" s="3"/>
      <c r="H10" s="44"/>
      <c r="J10" s="50"/>
      <c r="K10" s="3"/>
      <c r="L10" s="3"/>
      <c r="M10" s="3"/>
      <c r="N10" s="3"/>
      <c r="O10" s="3"/>
      <c r="P10" s="3"/>
      <c r="Q10" s="3"/>
      <c r="R10" s="3"/>
      <c r="S10" s="44"/>
    </row>
    <row r="11" spans="2:19" ht="15.75">
      <c r="B11" s="45">
        <v>6</v>
      </c>
      <c r="C11" s="9"/>
      <c r="D11" s="9"/>
      <c r="E11" s="9"/>
      <c r="F11" s="9"/>
      <c r="G11" s="9"/>
      <c r="H11" s="46"/>
      <c r="J11" s="50"/>
      <c r="K11" s="3"/>
      <c r="L11" s="3"/>
      <c r="M11" s="3"/>
      <c r="N11" s="3"/>
      <c r="O11" s="3"/>
      <c r="P11" s="3"/>
      <c r="Q11" s="3"/>
      <c r="R11" s="3"/>
      <c r="S11" s="44"/>
    </row>
    <row r="12" spans="2:19" ht="15.75">
      <c r="B12" s="43">
        <v>7</v>
      </c>
      <c r="C12" s="3"/>
      <c r="D12" s="3"/>
      <c r="E12" s="3"/>
      <c r="F12" s="3"/>
      <c r="G12" s="3"/>
      <c r="H12" s="44"/>
      <c r="J12" s="50"/>
      <c r="K12" s="3"/>
      <c r="L12" s="3"/>
      <c r="M12" s="3"/>
      <c r="N12" s="3"/>
      <c r="O12" s="3"/>
      <c r="P12" s="3"/>
      <c r="Q12" s="3"/>
      <c r="R12" s="3"/>
      <c r="S12" s="44"/>
    </row>
    <row r="13" spans="2:19" ht="15.75">
      <c r="B13" s="45">
        <v>8</v>
      </c>
      <c r="C13" s="9"/>
      <c r="D13" s="9"/>
      <c r="E13" s="9"/>
      <c r="F13" s="9"/>
      <c r="G13" s="9"/>
      <c r="H13" s="46"/>
      <c r="J13" s="50"/>
      <c r="K13" s="3"/>
      <c r="L13" s="3"/>
      <c r="M13" s="3"/>
      <c r="N13" s="3"/>
      <c r="O13" s="3"/>
      <c r="P13" s="3"/>
      <c r="Q13" s="3"/>
      <c r="R13" s="3"/>
      <c r="S13" s="44"/>
    </row>
    <row r="14" spans="2:19" ht="15.75" thickBot="1">
      <c r="B14" s="109"/>
      <c r="C14" s="110"/>
      <c r="D14" s="110"/>
      <c r="E14" s="110"/>
      <c r="F14" s="110"/>
      <c r="G14" s="110"/>
      <c r="H14" s="111"/>
      <c r="J14" s="109"/>
      <c r="K14" s="110"/>
      <c r="L14" s="110"/>
      <c r="M14" s="110"/>
      <c r="N14" s="110"/>
      <c r="O14" s="110"/>
      <c r="P14" s="110"/>
      <c r="Q14" s="110"/>
      <c r="R14" s="110"/>
      <c r="S14" s="111"/>
    </row>
  </sheetData>
  <mergeCells count="10">
    <mergeCell ref="N5:P5"/>
    <mergeCell ref="Q5:S5"/>
    <mergeCell ref="J3:S3"/>
    <mergeCell ref="J14:S14"/>
    <mergeCell ref="B3:H3"/>
    <mergeCell ref="B14:H14"/>
    <mergeCell ref="M5:M6"/>
    <mergeCell ref="L5:L6"/>
    <mergeCell ref="K5:K6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BEA-5C3E-41CB-B67B-ECB1EE211013}">
  <sheetPr codeName="Hoja5">
    <tabColor rgb="FF92D050"/>
  </sheetPr>
  <dimension ref="B2:K31"/>
  <sheetViews>
    <sheetView workbookViewId="0">
      <selection activeCell="F7" sqref="F7"/>
    </sheetView>
  </sheetViews>
  <sheetFormatPr defaultColWidth="11.140625" defaultRowHeight="15"/>
  <cols>
    <col min="1" max="1" width="11.140625" style="1"/>
    <col min="2" max="2" width="4.140625" style="1" bestFit="1" customWidth="1"/>
    <col min="3" max="3" width="18" style="1" bestFit="1" customWidth="1"/>
    <col min="4" max="4" width="25" style="1" customWidth="1"/>
    <col min="5" max="5" width="42.42578125" style="19" customWidth="1"/>
    <col min="6" max="7" width="15" style="19" customWidth="1"/>
    <col min="8" max="8" width="11.140625" style="1"/>
    <col min="9" max="9" width="4.28515625" style="1" customWidth="1"/>
    <col min="10" max="10" width="44.42578125" style="1" customWidth="1"/>
    <col min="11" max="11" width="7.5703125" style="1" bestFit="1" customWidth="1"/>
    <col min="12" max="16384" width="11.140625" style="1"/>
  </cols>
  <sheetData>
    <row r="2" spans="2:11" ht="15.75">
      <c r="B2" s="124" t="s">
        <v>93</v>
      </c>
      <c r="C2" s="125"/>
      <c r="D2" s="125"/>
      <c r="E2" s="125"/>
      <c r="F2" s="125"/>
      <c r="G2" s="125"/>
    </row>
    <row r="3" spans="2:11">
      <c r="B3" s="126" t="s">
        <v>2</v>
      </c>
      <c r="C3" s="129" t="s">
        <v>94</v>
      </c>
      <c r="D3" s="126" t="s">
        <v>95</v>
      </c>
      <c r="E3" s="112" t="s">
        <v>96</v>
      </c>
      <c r="F3" s="127" t="s">
        <v>97</v>
      </c>
      <c r="G3" s="22"/>
    </row>
    <row r="4" spans="2:11" ht="15.75">
      <c r="B4" s="126"/>
      <c r="C4" s="130"/>
      <c r="D4" s="126"/>
      <c r="E4" s="113"/>
      <c r="F4" s="128"/>
      <c r="G4" s="23"/>
      <c r="I4" s="88" t="s">
        <v>98</v>
      </c>
      <c r="J4" s="88"/>
      <c r="K4" s="88"/>
    </row>
    <row r="5" spans="2:11" ht="14.65" customHeight="1">
      <c r="B5" s="14"/>
      <c r="C5" s="14"/>
      <c r="D5" s="14"/>
      <c r="E5" s="13"/>
      <c r="F5" s="17" t="s">
        <v>99</v>
      </c>
      <c r="G5" s="17" t="s">
        <v>100</v>
      </c>
      <c r="I5" s="6" t="s">
        <v>2</v>
      </c>
      <c r="J5" s="6" t="s">
        <v>101</v>
      </c>
      <c r="K5" s="6" t="s">
        <v>23</v>
      </c>
    </row>
    <row r="6" spans="2:11" ht="15.75">
      <c r="B6" s="7">
        <v>1</v>
      </c>
      <c r="C6" s="7" t="s">
        <v>102</v>
      </c>
      <c r="D6" s="116" t="s">
        <v>103</v>
      </c>
      <c r="E6" s="3" t="s">
        <v>104</v>
      </c>
      <c r="F6" s="18" t="s">
        <v>105</v>
      </c>
      <c r="G6" s="119">
        <v>109</v>
      </c>
      <c r="I6" s="12">
        <v>1</v>
      </c>
      <c r="J6" s="3" t="s">
        <v>103</v>
      </c>
      <c r="K6" s="2">
        <f>COUNTIF(D6:D13,J6)</f>
        <v>1</v>
      </c>
    </row>
    <row r="7" spans="2:11" ht="15.75">
      <c r="B7" s="7">
        <v>2</v>
      </c>
      <c r="C7" s="7" t="s">
        <v>106</v>
      </c>
      <c r="D7" s="117"/>
      <c r="E7" s="3" t="s">
        <v>104</v>
      </c>
      <c r="F7" s="36"/>
      <c r="G7" s="120"/>
      <c r="I7" s="12">
        <v>2</v>
      </c>
      <c r="J7" s="21" t="s">
        <v>107</v>
      </c>
      <c r="K7" s="2">
        <f>COUNTIF(D7:D14,J7)</f>
        <v>0</v>
      </c>
    </row>
    <row r="8" spans="2:11" ht="15.75">
      <c r="B8" s="7">
        <v>3</v>
      </c>
      <c r="C8" s="7" t="s">
        <v>108</v>
      </c>
      <c r="D8" s="35" t="s">
        <v>109</v>
      </c>
      <c r="E8" s="3" t="s">
        <v>110</v>
      </c>
      <c r="F8" s="118">
        <v>1205</v>
      </c>
      <c r="G8" s="33"/>
      <c r="I8" s="12">
        <v>3</v>
      </c>
      <c r="J8" s="21" t="s">
        <v>109</v>
      </c>
      <c r="K8" s="2">
        <f>COUNTIF(D8:D15,J8)</f>
        <v>2</v>
      </c>
    </row>
    <row r="9" spans="2:11" ht="15.75">
      <c r="B9" s="7">
        <v>4</v>
      </c>
      <c r="C9" s="7" t="s">
        <v>111</v>
      </c>
      <c r="D9" s="35" t="s">
        <v>109</v>
      </c>
      <c r="E9" s="3" t="s">
        <v>112</v>
      </c>
      <c r="F9" s="118"/>
      <c r="G9" s="18" t="s">
        <v>105</v>
      </c>
      <c r="I9" s="12">
        <v>4</v>
      </c>
      <c r="J9" s="21" t="s">
        <v>113</v>
      </c>
      <c r="K9" s="2">
        <f>COUNTIF(D9:D16,J9)</f>
        <v>3</v>
      </c>
    </row>
    <row r="10" spans="2:11" ht="15.75">
      <c r="B10" s="7">
        <v>5</v>
      </c>
      <c r="C10" s="7" t="s">
        <v>114</v>
      </c>
      <c r="D10" s="3" t="s">
        <v>113</v>
      </c>
      <c r="E10" s="34" t="s">
        <v>115</v>
      </c>
      <c r="F10" s="118">
        <v>5552</v>
      </c>
      <c r="G10" s="18" t="s">
        <v>105</v>
      </c>
      <c r="I10" s="86" t="s">
        <v>25</v>
      </c>
      <c r="J10" s="87"/>
      <c r="K10" s="4">
        <f>SUM(K6:K9)</f>
        <v>6</v>
      </c>
    </row>
    <row r="11" spans="2:11" ht="15.75">
      <c r="B11" s="7">
        <v>6</v>
      </c>
      <c r="C11" s="7" t="s">
        <v>116</v>
      </c>
      <c r="D11" s="3" t="s">
        <v>113</v>
      </c>
      <c r="E11" s="3" t="s">
        <v>117</v>
      </c>
      <c r="F11" s="118"/>
      <c r="G11" s="18" t="s">
        <v>105</v>
      </c>
    </row>
    <row r="12" spans="2:11" ht="15.75">
      <c r="B12" s="7">
        <v>7</v>
      </c>
      <c r="C12" s="7" t="s">
        <v>118</v>
      </c>
      <c r="D12" s="3" t="s">
        <v>113</v>
      </c>
      <c r="E12" s="3" t="s">
        <v>117</v>
      </c>
      <c r="F12" s="118"/>
      <c r="G12" s="18" t="s">
        <v>105</v>
      </c>
    </row>
    <row r="13" spans="2:11" ht="15.75">
      <c r="B13" s="7">
        <v>8</v>
      </c>
      <c r="C13" s="7"/>
      <c r="D13" s="3"/>
      <c r="E13" s="21"/>
      <c r="F13" s="36"/>
      <c r="G13" s="18"/>
    </row>
    <row r="14" spans="2:11" ht="5.0999999999999996" customHeight="1">
      <c r="B14" s="92"/>
      <c r="C14" s="93"/>
      <c r="D14" s="93"/>
      <c r="E14" s="93"/>
      <c r="F14" s="93"/>
      <c r="G14" s="93"/>
    </row>
    <row r="16" spans="2:11" ht="15" customHeight="1">
      <c r="I16" s="122"/>
      <c r="J16" s="122"/>
      <c r="K16" s="122"/>
    </row>
    <row r="17" spans="9:11">
      <c r="I17" s="24"/>
      <c r="J17" s="24"/>
      <c r="K17" s="24"/>
    </row>
    <row r="18" spans="9:11" ht="15.75">
      <c r="I18" s="25"/>
      <c r="K18" s="16"/>
    </row>
    <row r="19" spans="9:11" ht="15.75">
      <c r="I19" s="25"/>
      <c r="K19" s="16"/>
    </row>
    <row r="20" spans="9:11" ht="15.75">
      <c r="I20" s="121"/>
      <c r="J20" s="121"/>
      <c r="K20" s="15"/>
    </row>
    <row r="23" spans="9:11" ht="15.75">
      <c r="I23" s="123"/>
      <c r="J23" s="123"/>
      <c r="K23" s="123"/>
    </row>
    <row r="24" spans="9:11">
      <c r="I24" s="24"/>
      <c r="J24" s="24"/>
      <c r="K24" s="24"/>
    </row>
    <row r="25" spans="9:11">
      <c r="K25" s="16"/>
    </row>
    <row r="26" spans="9:11">
      <c r="K26" s="16"/>
    </row>
    <row r="27" spans="9:11">
      <c r="K27" s="16"/>
    </row>
    <row r="28" spans="9:11">
      <c r="K28" s="16"/>
    </row>
    <row r="29" spans="9:11">
      <c r="K29" s="16"/>
    </row>
    <row r="30" spans="9:11">
      <c r="K30" s="16"/>
    </row>
    <row r="31" spans="9:11" ht="15.75">
      <c r="I31" s="121"/>
      <c r="J31" s="121"/>
      <c r="K31" s="15"/>
    </row>
  </sheetData>
  <autoFilter ref="B5:K13" xr:uid="{C86A7BEA-5C3E-41CB-B67B-ECB1EE211013}"/>
  <mergeCells count="17">
    <mergeCell ref="B2:G2"/>
    <mergeCell ref="B3:B4"/>
    <mergeCell ref="D3:D4"/>
    <mergeCell ref="F3:F4"/>
    <mergeCell ref="I4:K4"/>
    <mergeCell ref="E3:E4"/>
    <mergeCell ref="C3:C4"/>
    <mergeCell ref="I31:J31"/>
    <mergeCell ref="I10:J10"/>
    <mergeCell ref="I16:K16"/>
    <mergeCell ref="I20:J20"/>
    <mergeCell ref="I23:K23"/>
    <mergeCell ref="D6:D7"/>
    <mergeCell ref="F10:F12"/>
    <mergeCell ref="F8:F9"/>
    <mergeCell ref="G6:G7"/>
    <mergeCell ref="B14:G14"/>
  </mergeCells>
  <phoneticPr fontId="13" type="noConversion"/>
  <dataValidations count="1">
    <dataValidation type="list" allowBlank="1" showInputMessage="1" showErrorMessage="1" sqref="D6 D8:D13" xr:uid="{F5AB4470-4036-44BA-AF88-A96C49AB2EE4}">
      <formula1>$J$6:$J$9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F18B-2F7E-42CB-BD0B-565CE740A9A8}">
  <sheetPr codeName="Hoja6">
    <tabColor theme="5"/>
  </sheetPr>
  <dimension ref="B4:Q52"/>
  <sheetViews>
    <sheetView tabSelected="1" zoomScale="82" zoomScaleNormal="82" workbookViewId="0">
      <selection activeCell="C9" sqref="C9"/>
    </sheetView>
  </sheetViews>
  <sheetFormatPr defaultColWidth="11.140625" defaultRowHeight="15"/>
  <cols>
    <col min="1" max="1" width="11.140625" style="1"/>
    <col min="2" max="2" width="3.5703125" style="1" bestFit="1" customWidth="1"/>
    <col min="3" max="3" width="38.42578125" style="1" customWidth="1"/>
    <col min="4" max="4" width="19" style="1" customWidth="1"/>
    <col min="5" max="5" width="22.140625" style="1" bestFit="1" customWidth="1"/>
    <col min="6" max="6" width="10.140625" style="1" bestFit="1" customWidth="1"/>
    <col min="7" max="7" width="8.85546875" style="1" bestFit="1" customWidth="1"/>
    <col min="8" max="8" width="34.42578125" style="1" customWidth="1"/>
    <col min="9" max="9" width="11.140625" style="1"/>
    <col min="10" max="10" width="3.7109375" style="1" bestFit="1" customWidth="1"/>
    <col min="11" max="11" width="18.85546875" style="1" bestFit="1" customWidth="1"/>
    <col min="12" max="12" width="8" style="1" bestFit="1" customWidth="1"/>
    <col min="13" max="13" width="9.28515625" style="84" bestFit="1" customWidth="1"/>
    <col min="14" max="14" width="11.140625" style="1"/>
    <col min="15" max="15" width="3.85546875" style="1" bestFit="1" customWidth="1"/>
    <col min="16" max="16" width="30.42578125" style="1" bestFit="1" customWidth="1"/>
    <col min="17" max="17" width="18" style="1" customWidth="1"/>
    <col min="18" max="16384" width="11.140625" style="1"/>
  </cols>
  <sheetData>
    <row r="4" spans="2:17" ht="15.75">
      <c r="B4" s="135" t="s">
        <v>119</v>
      </c>
      <c r="C4" s="135"/>
      <c r="D4" s="135"/>
      <c r="E4" s="135"/>
      <c r="F4" s="135"/>
      <c r="G4" s="135"/>
      <c r="H4" s="135"/>
      <c r="M4" s="78"/>
      <c r="O4" s="88" t="s">
        <v>120</v>
      </c>
      <c r="P4" s="88"/>
      <c r="Q4" s="88"/>
    </row>
    <row r="5" spans="2:17">
      <c r="B5" s="129" t="s">
        <v>2</v>
      </c>
      <c r="C5" s="129" t="s">
        <v>121</v>
      </c>
      <c r="D5" s="52"/>
      <c r="E5" s="112" t="s">
        <v>122</v>
      </c>
      <c r="F5" s="102" t="s">
        <v>5</v>
      </c>
      <c r="G5" s="104"/>
      <c r="H5" s="13"/>
      <c r="M5" s="79"/>
      <c r="O5" s="6" t="s">
        <v>2</v>
      </c>
      <c r="P5" s="6" t="s">
        <v>77</v>
      </c>
      <c r="Q5" s="6" t="s">
        <v>23</v>
      </c>
    </row>
    <row r="6" spans="2:17" ht="15.75">
      <c r="B6" s="130"/>
      <c r="C6" s="130"/>
      <c r="D6" s="53" t="s">
        <v>94</v>
      </c>
      <c r="E6" s="113"/>
      <c r="F6" s="13" t="s">
        <v>11</v>
      </c>
      <c r="G6" s="13" t="s">
        <v>123</v>
      </c>
      <c r="H6" s="13" t="s">
        <v>77</v>
      </c>
      <c r="M6" s="80"/>
      <c r="O6" s="70">
        <v>1</v>
      </c>
      <c r="P6" s="3" t="s">
        <v>124</v>
      </c>
      <c r="Q6" s="30">
        <f>+COUNTIF(H7:H17,P6)</f>
        <v>1</v>
      </c>
    </row>
    <row r="7" spans="2:17" ht="33">
      <c r="B7" s="7">
        <v>1</v>
      </c>
      <c r="C7" s="66" t="s">
        <v>125</v>
      </c>
      <c r="D7" s="69">
        <v>45627</v>
      </c>
      <c r="E7" s="30">
        <f>+F7+G7</f>
        <v>18</v>
      </c>
      <c r="F7" s="3">
        <v>16</v>
      </c>
      <c r="G7" s="72">
        <v>2</v>
      </c>
      <c r="H7" s="71" t="s">
        <v>124</v>
      </c>
      <c r="M7" s="80"/>
      <c r="O7" s="70">
        <v>2</v>
      </c>
      <c r="P7" s="71" t="s">
        <v>126</v>
      </c>
      <c r="Q7" s="30">
        <f t="shared" ref="Q7:Q10" si="0">+COUNTIF(H8:H18,P7)</f>
        <v>7</v>
      </c>
    </row>
    <row r="8" spans="2:17" ht="16.5">
      <c r="B8" s="7">
        <v>2</v>
      </c>
      <c r="C8" s="66" t="s">
        <v>125</v>
      </c>
      <c r="D8" s="67" t="s">
        <v>127</v>
      </c>
      <c r="E8" s="30">
        <f t="shared" ref="E8:E17" si="1">+F8+G8</f>
        <v>13</v>
      </c>
      <c r="F8" s="3">
        <v>9</v>
      </c>
      <c r="G8" s="72">
        <v>4</v>
      </c>
      <c r="H8" s="71" t="s">
        <v>126</v>
      </c>
      <c r="M8" s="80"/>
      <c r="O8" s="70">
        <v>3</v>
      </c>
      <c r="P8" s="68" t="s">
        <v>128</v>
      </c>
      <c r="Q8" s="30">
        <f t="shared" si="0"/>
        <v>1</v>
      </c>
    </row>
    <row r="9" spans="2:17" ht="16.5">
      <c r="B9" s="7">
        <v>3</v>
      </c>
      <c r="C9" s="66" t="s">
        <v>129</v>
      </c>
      <c r="D9" s="67" t="s">
        <v>130</v>
      </c>
      <c r="E9" s="30">
        <f t="shared" si="1"/>
        <v>25</v>
      </c>
      <c r="F9" s="3">
        <v>25</v>
      </c>
      <c r="G9" s="72">
        <v>0</v>
      </c>
      <c r="H9" s="71" t="s">
        <v>126</v>
      </c>
      <c r="J9" s="25"/>
      <c r="L9" s="16"/>
      <c r="M9" s="80"/>
      <c r="O9" s="70">
        <v>4</v>
      </c>
      <c r="P9" s="74" t="s">
        <v>131</v>
      </c>
      <c r="Q9" s="30">
        <f t="shared" si="0"/>
        <v>1</v>
      </c>
    </row>
    <row r="10" spans="2:17" ht="16.5">
      <c r="B10" s="7">
        <v>4</v>
      </c>
      <c r="C10" s="66" t="s">
        <v>129</v>
      </c>
      <c r="D10" s="68" t="s">
        <v>132</v>
      </c>
      <c r="E10" s="30">
        <f t="shared" si="1"/>
        <v>25</v>
      </c>
      <c r="F10" s="3">
        <v>25</v>
      </c>
      <c r="G10" s="72"/>
      <c r="H10" s="71" t="s">
        <v>126</v>
      </c>
      <c r="J10" s="25"/>
      <c r="L10" s="16"/>
      <c r="M10" s="80"/>
      <c r="O10" s="7">
        <v>5</v>
      </c>
      <c r="P10" s="73" t="s">
        <v>133</v>
      </c>
      <c r="Q10" s="3">
        <f t="shared" si="0"/>
        <v>1</v>
      </c>
    </row>
    <row r="11" spans="2:17" ht="15.75">
      <c r="B11" s="7">
        <v>5</v>
      </c>
      <c r="C11" s="66" t="s">
        <v>125</v>
      </c>
      <c r="D11" s="68" t="s">
        <v>134</v>
      </c>
      <c r="E11" s="30">
        <f t="shared" si="1"/>
        <v>52</v>
      </c>
      <c r="F11" s="3">
        <v>21</v>
      </c>
      <c r="G11" s="72">
        <v>31</v>
      </c>
      <c r="H11" s="74" t="s">
        <v>128</v>
      </c>
      <c r="J11" s="25"/>
      <c r="L11" s="16"/>
      <c r="M11" s="80"/>
      <c r="O11" s="89" t="s">
        <v>25</v>
      </c>
      <c r="P11" s="89"/>
      <c r="Q11" s="76">
        <f ca="1">SUM(Q6:Q17)</f>
        <v>11</v>
      </c>
    </row>
    <row r="12" spans="2:17" ht="16.5">
      <c r="B12" s="7">
        <v>6</v>
      </c>
      <c r="C12" s="66" t="s">
        <v>129</v>
      </c>
      <c r="D12" s="68" t="s">
        <v>135</v>
      </c>
      <c r="E12" s="30">
        <f t="shared" si="1"/>
        <v>32</v>
      </c>
      <c r="F12" s="3">
        <v>30</v>
      </c>
      <c r="G12" s="72">
        <v>2</v>
      </c>
      <c r="H12" s="71" t="s">
        <v>126</v>
      </c>
      <c r="J12" s="25"/>
      <c r="L12" s="16"/>
      <c r="M12" s="80"/>
      <c r="O12" s="75"/>
    </row>
    <row r="13" spans="2:17" ht="15.75">
      <c r="B13" s="7">
        <v>7</v>
      </c>
      <c r="C13" s="66" t="s">
        <v>125</v>
      </c>
      <c r="D13" s="68" t="s">
        <v>136</v>
      </c>
      <c r="E13" s="30">
        <f t="shared" si="1"/>
        <v>47</v>
      </c>
      <c r="F13" s="3">
        <v>29</v>
      </c>
      <c r="G13" s="72">
        <v>18</v>
      </c>
      <c r="H13" s="74" t="s">
        <v>131</v>
      </c>
      <c r="J13" s="25"/>
      <c r="L13" s="16"/>
      <c r="M13" s="80"/>
      <c r="O13" s="75"/>
    </row>
    <row r="14" spans="2:17" ht="16.5">
      <c r="B14" s="7">
        <v>8</v>
      </c>
      <c r="C14" s="66" t="s">
        <v>129</v>
      </c>
      <c r="D14" s="68" t="s">
        <v>137</v>
      </c>
      <c r="E14" s="30">
        <f t="shared" si="1"/>
        <v>21</v>
      </c>
      <c r="F14" s="3">
        <v>21</v>
      </c>
      <c r="G14" s="72">
        <v>0</v>
      </c>
      <c r="H14" s="71" t="s">
        <v>126</v>
      </c>
      <c r="J14" s="25"/>
      <c r="L14" s="16"/>
      <c r="M14" s="80"/>
      <c r="O14" s="75"/>
    </row>
    <row r="15" spans="2:17" ht="16.5">
      <c r="B15" s="7">
        <v>9</v>
      </c>
      <c r="C15" s="66" t="s">
        <v>129</v>
      </c>
      <c r="D15" s="65" t="s">
        <v>138</v>
      </c>
      <c r="E15" s="30">
        <f t="shared" si="1"/>
        <v>19</v>
      </c>
      <c r="F15" s="3">
        <v>18</v>
      </c>
      <c r="G15" s="72">
        <v>1</v>
      </c>
      <c r="H15" s="71" t="s">
        <v>126</v>
      </c>
      <c r="J15" s="25"/>
      <c r="L15" s="16"/>
      <c r="M15" s="80"/>
      <c r="O15" s="75"/>
    </row>
    <row r="16" spans="2:17" ht="16.5">
      <c r="B16" s="7">
        <v>10</v>
      </c>
      <c r="C16" s="66" t="s">
        <v>129</v>
      </c>
      <c r="D16" s="65" t="s">
        <v>139</v>
      </c>
      <c r="E16" s="30">
        <f t="shared" si="1"/>
        <v>23</v>
      </c>
      <c r="F16" s="3">
        <v>22</v>
      </c>
      <c r="G16" s="72">
        <v>1</v>
      </c>
      <c r="H16" s="71" t="s">
        <v>126</v>
      </c>
      <c r="J16" s="25"/>
      <c r="L16" s="16"/>
      <c r="M16" s="80"/>
      <c r="O16" s="75"/>
    </row>
    <row r="17" spans="2:15" ht="15.75">
      <c r="B17" s="7">
        <v>11</v>
      </c>
      <c r="C17" s="66" t="s">
        <v>129</v>
      </c>
      <c r="D17" s="65" t="s">
        <v>140</v>
      </c>
      <c r="E17" s="30">
        <f t="shared" si="1"/>
        <v>29</v>
      </c>
      <c r="F17" s="3">
        <v>28</v>
      </c>
      <c r="G17" s="72">
        <v>1</v>
      </c>
      <c r="H17" s="73" t="s">
        <v>133</v>
      </c>
      <c r="J17" s="25"/>
      <c r="K17" s="83"/>
      <c r="L17" s="16"/>
      <c r="M17" s="80"/>
      <c r="O17" s="75"/>
    </row>
    <row r="18" spans="2:15">
      <c r="B18" s="92"/>
      <c r="C18" s="93"/>
      <c r="D18" s="133"/>
      <c r="E18" s="93"/>
      <c r="F18" s="93"/>
      <c r="G18" s="93"/>
      <c r="H18" s="134"/>
    </row>
    <row r="19" spans="2:15" ht="5.0999999999999996" customHeight="1"/>
    <row r="20" spans="2:15">
      <c r="D20" s="77">
        <v>45627</v>
      </c>
    </row>
    <row r="28" spans="2:15" ht="15.75">
      <c r="J28" s="123"/>
      <c r="K28" s="123"/>
      <c r="L28" s="123"/>
      <c r="M28" s="78"/>
    </row>
    <row r="29" spans="2:15">
      <c r="J29" s="24"/>
      <c r="K29" s="24"/>
      <c r="L29" s="24"/>
      <c r="M29" s="79"/>
    </row>
    <row r="30" spans="2:15">
      <c r="L30" s="16"/>
      <c r="M30" s="80"/>
    </row>
    <row r="31" spans="2:15">
      <c r="L31" s="16"/>
      <c r="M31" s="80"/>
    </row>
    <row r="32" spans="2:15">
      <c r="L32" s="16"/>
      <c r="M32" s="80"/>
    </row>
    <row r="33" spans="6:13">
      <c r="L33" s="16"/>
      <c r="M33" s="80"/>
    </row>
    <row r="34" spans="6:13" ht="14.1" customHeight="1">
      <c r="F34" s="88" t="s">
        <v>141</v>
      </c>
      <c r="G34" s="88"/>
      <c r="H34" s="88"/>
      <c r="L34" s="16"/>
      <c r="M34" s="80"/>
    </row>
    <row r="35" spans="6:13" ht="14.1" customHeight="1">
      <c r="F35" s="6" t="s">
        <v>2</v>
      </c>
      <c r="G35" s="6" t="s">
        <v>121</v>
      </c>
      <c r="H35" s="6" t="s">
        <v>23</v>
      </c>
      <c r="L35" s="16"/>
      <c r="M35" s="80"/>
    </row>
    <row r="36" spans="6:13" ht="15.75">
      <c r="F36" s="12">
        <v>1</v>
      </c>
      <c r="G36" s="3" t="s">
        <v>125</v>
      </c>
      <c r="H36" s="2">
        <f>+COUNTIF(C7:C17,G36)</f>
        <v>4</v>
      </c>
      <c r="J36" s="121"/>
      <c r="K36" s="121"/>
      <c r="L36" s="15"/>
      <c r="M36" s="81"/>
    </row>
    <row r="37" spans="6:13" ht="15.75">
      <c r="F37" s="61">
        <v>2</v>
      </c>
      <c r="G37" s="62" t="s">
        <v>129</v>
      </c>
      <c r="H37" s="2">
        <f>+COUNTIF(C8:C18,G37)</f>
        <v>7</v>
      </c>
      <c r="M37" s="82"/>
    </row>
    <row r="38" spans="6:13" ht="15.75">
      <c r="F38" s="63"/>
      <c r="G38" s="60"/>
      <c r="H38" s="64"/>
      <c r="M38" s="82"/>
    </row>
    <row r="39" spans="6:13">
      <c r="M39" s="82"/>
    </row>
    <row r="40" spans="6:13">
      <c r="M40" s="82"/>
    </row>
    <row r="41" spans="6:13">
      <c r="M41" s="82"/>
    </row>
    <row r="42" spans="6:13">
      <c r="M42" s="82"/>
    </row>
    <row r="43" spans="6:13">
      <c r="M43" s="82"/>
    </row>
    <row r="44" spans="6:13">
      <c r="M44" s="82"/>
    </row>
    <row r="45" spans="6:13">
      <c r="M45" s="82"/>
    </row>
    <row r="46" spans="6:13">
      <c r="M46" s="82"/>
    </row>
    <row r="47" spans="6:13">
      <c r="M47" s="82"/>
    </row>
    <row r="48" spans="6:13">
      <c r="F48" s="102" t="s">
        <v>142</v>
      </c>
      <c r="G48" s="103"/>
      <c r="H48" s="104"/>
      <c r="M48" s="82"/>
    </row>
    <row r="49" spans="6:13">
      <c r="F49" s="6" t="s">
        <v>2</v>
      </c>
      <c r="G49" s="6" t="s">
        <v>143</v>
      </c>
      <c r="H49" s="6" t="s">
        <v>23</v>
      </c>
      <c r="M49" s="82"/>
    </row>
    <row r="50" spans="6:13" ht="15.75">
      <c r="F50" s="12">
        <v>1</v>
      </c>
      <c r="G50" s="3" t="s">
        <v>19</v>
      </c>
      <c r="H50" s="2">
        <f>SUM(F7:F17)</f>
        <v>244</v>
      </c>
      <c r="M50" s="82"/>
    </row>
    <row r="51" spans="6:13" ht="15.75">
      <c r="F51" s="12">
        <v>2</v>
      </c>
      <c r="G51" s="3" t="s">
        <v>11</v>
      </c>
      <c r="H51" s="2">
        <f>SUM(G7:G17)</f>
        <v>60</v>
      </c>
      <c r="M51" s="82"/>
    </row>
    <row r="52" spans="6:13" ht="15.75">
      <c r="F52" s="131" t="s">
        <v>25</v>
      </c>
      <c r="G52" s="132"/>
      <c r="H52" s="10">
        <f>SUM(H50:H51)</f>
        <v>304</v>
      </c>
      <c r="M52" s="82"/>
    </row>
  </sheetData>
  <mergeCells count="13">
    <mergeCell ref="O4:Q4"/>
    <mergeCell ref="O11:P11"/>
    <mergeCell ref="F5:G5"/>
    <mergeCell ref="B4:H4"/>
    <mergeCell ref="E5:E6"/>
    <mergeCell ref="C5:C6"/>
    <mergeCell ref="B5:B6"/>
    <mergeCell ref="F48:H48"/>
    <mergeCell ref="F52:G52"/>
    <mergeCell ref="J36:K36"/>
    <mergeCell ref="B18:H18"/>
    <mergeCell ref="F34:H34"/>
    <mergeCell ref="J28:L28"/>
  </mergeCells>
  <dataValidations count="2">
    <dataValidation type="list" allowBlank="1" showInputMessage="1" showErrorMessage="1" sqref="D7:D17 C9:C17" xr:uid="{7F60388C-D1A5-4B2A-BCA4-69CBDDFF84DD}">
      <formula1>$K$6:$K$17</formula1>
    </dataValidation>
    <dataValidation type="list" allowBlank="1" showInputMessage="1" showErrorMessage="1" sqref="C7:C8" xr:uid="{19259B9E-B142-407C-95CD-82AA9B71A698}">
      <formula1>$G$36:$G$37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BEEF-5F85-416E-9DF8-5CAA3961975A}">
  <sheetPr codeName="Hoja7"/>
  <dimension ref="B4:E6"/>
  <sheetViews>
    <sheetView workbookViewId="0">
      <selection activeCell="C7" sqref="C7:D7"/>
    </sheetView>
  </sheetViews>
  <sheetFormatPr defaultColWidth="8.85546875" defaultRowHeight="15"/>
  <cols>
    <col min="3" max="3" width="26.85546875" customWidth="1"/>
    <col min="4" max="4" width="35.140625" customWidth="1"/>
    <col min="5" max="5" width="18.7109375" customWidth="1"/>
  </cols>
  <sheetData>
    <row r="4" spans="2:5">
      <c r="B4" t="s">
        <v>93</v>
      </c>
    </row>
    <row r="6" spans="2:5">
      <c r="B6" t="s">
        <v>2</v>
      </c>
      <c r="C6" t="s">
        <v>95</v>
      </c>
      <c r="D6" t="s">
        <v>96</v>
      </c>
      <c r="E6" t="s">
        <v>97</v>
      </c>
    </row>
  </sheetData>
  <dataValidations count="1">
    <dataValidation type="list" allowBlank="1" showInputMessage="1" showErrorMessage="1" sqref="C7" xr:uid="{0070F150-BAE1-4344-8927-9B20AA0083FB}">
      <formula1>"Descenso individual,Descenso Comunal"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648B-75FB-4CE1-B9F0-CFB95DAC671C}">
  <sheetPr codeName="Hoja8"/>
  <dimension ref="B1:E9"/>
  <sheetViews>
    <sheetView workbookViewId="0">
      <selection activeCell="C10" sqref="C10"/>
    </sheetView>
  </sheetViews>
  <sheetFormatPr defaultColWidth="10.85546875" defaultRowHeight="15"/>
  <cols>
    <col min="3" max="3" width="40.42578125" bestFit="1" customWidth="1"/>
    <col min="4" max="4" width="18.85546875" bestFit="1" customWidth="1"/>
  </cols>
  <sheetData>
    <row r="1" spans="2:5">
      <c r="B1" t="s">
        <v>6</v>
      </c>
      <c r="C1" t="s">
        <v>7</v>
      </c>
      <c r="D1" t="s">
        <v>144</v>
      </c>
      <c r="E1" t="s">
        <v>145</v>
      </c>
    </row>
    <row r="2" spans="2:5">
      <c r="B2" t="s">
        <v>12</v>
      </c>
      <c r="C2" t="s">
        <v>146</v>
      </c>
      <c r="D2" t="s">
        <v>147</v>
      </c>
      <c r="E2" t="s">
        <v>18</v>
      </c>
    </row>
    <row r="3" spans="2:5">
      <c r="B3" t="s">
        <v>20</v>
      </c>
      <c r="C3" t="s">
        <v>21</v>
      </c>
      <c r="D3" t="s">
        <v>148</v>
      </c>
      <c r="E3" t="s">
        <v>149</v>
      </c>
    </row>
    <row r="4" spans="2:5">
      <c r="B4" t="s">
        <v>150</v>
      </c>
      <c r="C4" t="s">
        <v>151</v>
      </c>
      <c r="D4" t="s">
        <v>14</v>
      </c>
      <c r="E4" t="s">
        <v>152</v>
      </c>
    </row>
    <row r="5" spans="2:5">
      <c r="B5" t="s">
        <v>153</v>
      </c>
      <c r="C5" t="s">
        <v>154</v>
      </c>
      <c r="D5" t="s">
        <v>155</v>
      </c>
      <c r="E5" t="s">
        <v>156</v>
      </c>
    </row>
    <row r="6" spans="2:5">
      <c r="B6" t="s">
        <v>157</v>
      </c>
      <c r="C6" t="s">
        <v>158</v>
      </c>
      <c r="D6" t="s">
        <v>159</v>
      </c>
      <c r="E6" t="s">
        <v>10</v>
      </c>
    </row>
    <row r="7" spans="2:5">
      <c r="B7" t="s">
        <v>160</v>
      </c>
      <c r="C7" t="s">
        <v>161</v>
      </c>
      <c r="D7" t="s">
        <v>162</v>
      </c>
    </row>
    <row r="8" spans="2:5">
      <c r="C8" t="s">
        <v>13</v>
      </c>
    </row>
    <row r="9" spans="2:5">
      <c r="C9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/>
  <cp:revision/>
  <dcterms:created xsi:type="dcterms:W3CDTF">2023-02-19T16:58:11Z</dcterms:created>
  <dcterms:modified xsi:type="dcterms:W3CDTF">2024-04-12T13:47:58Z</dcterms:modified>
  <cp:category/>
  <cp:contentStatus/>
</cp:coreProperties>
</file>