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AÑO 2025\Portal Transparencia año 2025\7.OAI JULIO 2025\"/>
    </mc:Choice>
  </mc:AlternateContent>
  <xr:revisionPtr revIDLastSave="0" documentId="13_ncr:1_{F86A51E1-0AE9-4B0D-94D7-AE44C3EB9AF4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Q88" i="2"/>
  <c r="Q63" i="2"/>
  <c r="Q61" i="2"/>
  <c r="Q62" i="2"/>
  <c r="Q60" i="2"/>
  <c r="Q59" i="2"/>
  <c r="Q58" i="2"/>
  <c r="Q57" i="2"/>
  <c r="Q44" i="2"/>
  <c r="Q41" i="2"/>
  <c r="Q40" i="2"/>
  <c r="Q39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6" i="2"/>
  <c r="Q15" i="2"/>
  <c r="Q14" i="2"/>
  <c r="Q13" i="2"/>
  <c r="C67" i="2"/>
  <c r="C57" i="2"/>
  <c r="C40" i="2"/>
  <c r="C30" i="2"/>
  <c r="C20" i="2"/>
  <c r="C14" i="2"/>
  <c r="C13" i="2" s="1"/>
  <c r="C88" i="2" s="1"/>
  <c r="N40" i="2" l="1"/>
  <c r="O40" i="2"/>
  <c r="P4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38" i="2"/>
  <c r="Q28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3" i="2"/>
  <c r="Q42" i="2"/>
  <c r="P30" i="2"/>
  <c r="Q18" i="2"/>
  <c r="Q17" i="2"/>
  <c r="P14" i="2"/>
  <c r="N14" i="2"/>
  <c r="M14" i="2"/>
  <c r="L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G13" i="2"/>
  <c r="G88" i="2" s="1"/>
  <c r="F13" i="2"/>
  <c r="F88" i="2" s="1"/>
  <c r="H13" i="2"/>
  <c r="H88" i="2" s="1"/>
  <c r="E13" i="2"/>
  <c r="M88" i="2" l="1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<sst xmlns="http://schemas.openxmlformats.org/spreadsheetml/2006/main" count="203" uniqueCount="123">
  <si>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</si>
  <si>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</si>
  <si>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</si>
  <si>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</si>
  <si>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</si>
  <si>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</si>
  <si>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</si>
  <si>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</si>
  <si>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</si>
  <si>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</si>
  <si>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</si>
  <si>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</si>
  <si>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</si>
  <si>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</si>
  <si>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</si>
  <si>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</si>
  <si>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</si>
  <si>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</si>
  <si>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</si>
  <si>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</si>
  <si>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</si>
  <si>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</si>
  <si>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</si>
  <si>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</si>
  <si>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</si>
  <si>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</si>
  <si>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</si>
  <si>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</si>
  <si>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</si>
  <si>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</si>
  <si>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</si>
  <si>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</si>
  <si>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</si>
  <si>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</si>
  <si>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</si>
  <si>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</si>
  <si>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</si>
  <si>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</si>
  <si>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</si>
  <si>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</si>
  <si>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</si>
  <si>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</si>
  <si>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</si>
  <si>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</si>
  <si>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</si>
  <si>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</si>
  <si>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</si>
  <si>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</si>
  <si>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</si>
  <si>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</si>
  <si>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</si>
  <si>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</si>
  <si>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</si>
  <si>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</si>
  <si>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</si>
  <si>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</si>
  <si>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</si>
  <si>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</si>
  <si>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</si>
  <si>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</si>
  <si>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</si>
  <si>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</si>
  <si>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</si>
  <si>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</si>
  <si>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</si>
  <si>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</si>
  <si>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</si>
  <si>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</si>
  <si>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</si>
  <si>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</si>
  <si>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</si>
  <si>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</si>
  <si>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</si>
  <si>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</si>
  <si>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</si>
  <si>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</si>
  <si>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</si>
  <si>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</si>
  <si>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</si>
  <si>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</si>
  <si>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</si>
  <si>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</si>
  <si>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</si>
  <si>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</si>
  <si>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</si>
  <si>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</si>
  <si>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</si>
  <si>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</si>
  <si>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</si>
  <si>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</si>
  <si>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</si>
  <si>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</si>
  <si>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</si>
  <si>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</si>
  <si>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</si>
  <si>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</si>
  <si>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</si>
  <si>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</si>
  <si>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</si>
  <si>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</si>
  <si>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</si>
  <si>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</si>
  <si>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</si>
  <si>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</si>
  <si>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</si>
  <si>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</si>
  <si>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</si>
  <si>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</si>
  <si>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</si>
  <si>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</si>
  <si>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</si>
  <si>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</si>
  <si>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</si>
  <si>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</si>
  <si>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</si>
  <si>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</si>
  <si>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</si>
  <si>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2.2.7 - SERVICIOS DE CONSERVACIÓN, REPARACIONES MENORES   E INSTALACIONES TEMPORALES</t>
  </si>
  <si>
    <t>Enc. Dpto. Administrativo Financiero</t>
  </si>
  <si>
    <t xml:space="preserve">                      Responsable de Presupuesto</t>
  </si>
  <si>
    <t xml:space="preserve">                                                                                                                                        Carolin Sosa F.</t>
  </si>
  <si>
    <t xml:space="preserve">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</si>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</sst>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151607</xdr:colOff>
      <xdr:row>5</xdr:row>
      <xdr:rowOff>146537</xdr:rowOff>
    </xdr:from>
    <xdr:to>
      <xdr:col>1</xdr:col>
      <xdr:colOff>3140110</xdr:colOff>
      <xdr:row>9</xdr:row>
      <xdr:rowOff>317499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48" y="429147"/>
          <a:ext cx="2988503" cy="1950357"/>
        </a:xfrm>
        <a:prstGeom prst="rect">
          <a:avLst/>
        </a:prstGeom>
      </xdr:spPr>
    </xdr:pic>
    <xdr:clientData/>
  </xdr:twoCellAnchor>
  <xdr:twoCellAnchor editAs="oneCell">
    <xdr:from>
      <xdr:col>9</xdr:col>
      <xdr:colOff>512884</xdr:colOff>
      <xdr:row>5</xdr:row>
      <xdr:rowOff>294822</xdr:rowOff>
    </xdr:from>
    <xdr:to>
      <xdr:col>10</xdr:col>
      <xdr:colOff>848197</xdr:colOff>
      <xdr:row>9</xdr:row>
      <xdr:rowOff>240742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62747" y="577432"/>
          <a:ext cx="2847033" cy="172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baseColWidth="10"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1" t="s">
        <v>92</v>
      </c>
      <c r="D3" s="72"/>
      <c r="E3" s="72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6"/>
    </row>
    <row r="9" spans="2:16" ht="23.25" customHeight="1" x14ac:dyDescent="0.3">
      <c r="C9" s="75"/>
      <c r="D9" s="77"/>
      <c r="E9" s="77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1" t="s">
        <v>103</v>
      </c>
      <c r="D91" s="81"/>
      <c r="E91" s="29" t="s">
        <v>96</v>
      </c>
      <c r="F91" s="29"/>
      <c r="G91" s="14"/>
    </row>
    <row r="92" spans="3:7" ht="16.5" x14ac:dyDescent="0.25">
      <c r="C92" s="81" t="s">
        <v>108</v>
      </c>
      <c r="D92" s="81"/>
      <c r="E92" s="29" t="s">
        <v>109</v>
      </c>
      <c r="F92" s="29"/>
      <c r="G92" s="15"/>
    </row>
    <row r="93" spans="3:7" ht="18.75" customHeight="1" x14ac:dyDescent="0.25">
      <c r="C93" s="81" t="s">
        <v>102</v>
      </c>
      <c r="D93" s="81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0" t="s">
        <v>100</v>
      </c>
      <c r="D95" s="80"/>
      <c r="E95" s="80"/>
      <c r="F95" s="80"/>
      <c r="G95" s="6"/>
    </row>
    <row r="96" spans="3:7" ht="18.75" x14ac:dyDescent="0.3">
      <c r="C96" s="80" t="s">
        <v>97</v>
      </c>
      <c r="D96" s="80"/>
      <c r="E96" s="80"/>
      <c r="F96" s="80"/>
      <c r="G96" s="6"/>
    </row>
    <row r="97" spans="3:7" ht="18.75" x14ac:dyDescent="0.3">
      <c r="C97" s="80" t="s">
        <v>98</v>
      </c>
      <c r="D97" s="80"/>
      <c r="E97" s="80"/>
      <c r="F97" s="80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25"/>
  <sheetViews>
    <sheetView showGridLines="0" tabSelected="1" view="pageBreakPreview" topLeftCell="H37" zoomScale="57" zoomScaleNormal="91" zoomScaleSheetLayoutView="57" workbookViewId="0">
      <selection activeCell="K60" sqref="K60"/>
    </sheetView>
  </sheetViews>
  <sheetFormatPr baseColWidth="10" defaultColWidth="11.42578125" defaultRowHeight="15" x14ac:dyDescent="0.25"/>
  <cols>
    <col min="1" max="1" width="3.140625" customWidth="1"/>
    <col min="2" max="2" width="155.42578125" customWidth="1"/>
    <col min="3" max="3" width="38" customWidth="1"/>
    <col min="4" max="4" width="31" customWidth="1"/>
    <col min="5" max="5" width="36.85546875" customWidth="1"/>
    <col min="6" max="6" width="34.7109375" customWidth="1"/>
    <col min="7" max="7" width="37.7109375" customWidth="1"/>
    <col min="8" max="8" width="37" customWidth="1"/>
    <col min="9" max="9" width="34.28515625" customWidth="1"/>
    <col min="10" max="10" width="37.5703125" customWidth="1"/>
    <col min="11" max="11" width="34.85546875" customWidth="1"/>
    <col min="12" max="12" width="0.28515625" customWidth="1"/>
    <col min="13" max="14" width="0.28515625" hidden="1" customWidth="1"/>
    <col min="15" max="15" width="8" hidden="1" customWidth="1"/>
    <col min="16" max="16" width="0.28515625" customWidth="1"/>
    <col min="17" max="17" width="39.2851562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2" t="s">
        <v>92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2:19" ht="36" x14ac:dyDescent="0.25">
      <c r="B7" s="84" t="s">
        <v>93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9" ht="33.75" x14ac:dyDescent="0.25">
      <c r="B8" s="89">
        <v>45839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2:19" s="50" customFormat="1" ht="36" x14ac:dyDescent="0.5">
      <c r="B9" s="84" t="s">
        <v>95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2:19" ht="28.5" customHeight="1" x14ac:dyDescent="0.25">
      <c r="B10" s="91" t="s">
        <v>76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pans="2:19" ht="34.5" customHeight="1" x14ac:dyDescent="0.25">
      <c r="B11" s="86" t="s">
        <v>66</v>
      </c>
      <c r="C11" s="87" t="s">
        <v>91</v>
      </c>
      <c r="D11" s="87" t="s">
        <v>90</v>
      </c>
      <c r="E11" s="92" t="s">
        <v>110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</row>
    <row r="12" spans="2:19" ht="30.75" customHeight="1" x14ac:dyDescent="0.5">
      <c r="B12" s="86"/>
      <c r="C12" s="88"/>
      <c r="D12" s="88"/>
      <c r="E12" s="66" t="s">
        <v>78</v>
      </c>
      <c r="F12" s="66" t="s">
        <v>79</v>
      </c>
      <c r="G12" s="66" t="s">
        <v>80</v>
      </c>
      <c r="H12" s="66" t="s">
        <v>81</v>
      </c>
      <c r="I12" s="67" t="s">
        <v>82</v>
      </c>
      <c r="J12" s="66" t="s">
        <v>83</v>
      </c>
      <c r="K12" s="67" t="s">
        <v>84</v>
      </c>
      <c r="L12" s="66" t="s">
        <v>85</v>
      </c>
      <c r="M12" s="66" t="s">
        <v>86</v>
      </c>
      <c r="N12" s="66" t="s">
        <v>87</v>
      </c>
      <c r="O12" s="66" t="s">
        <v>88</v>
      </c>
      <c r="P12" s="67" t="s">
        <v>89</v>
      </c>
      <c r="Q12" s="66" t="s">
        <v>77</v>
      </c>
    </row>
    <row r="13" spans="2:19" ht="34.5" customHeight="1" x14ac:dyDescent="0.5">
      <c r="B13" s="42" t="s">
        <v>0</v>
      </c>
      <c r="C13" s="51">
        <f>+C14+C20+C30+C40+C49+C57+C67+C72+C75+C79</f>
        <v>288421797</v>
      </c>
      <c r="D13" s="52">
        <f>+D14+D20+D30+D40+D49+D57+D68+D72+D75+D79</f>
        <v>0</v>
      </c>
      <c r="E13" s="51">
        <f>+E14+E20+E30+E40+E49+E57+E68+E72+E75</f>
        <v>10906348.350000001</v>
      </c>
      <c r="F13" s="51">
        <f>+F14+F20+F30+F40+F49+F57+F68+F72+F75</f>
        <v>11308181.52</v>
      </c>
      <c r="G13" s="51">
        <f>+G14+G20+G30+G40+G49+G57+G68+G72+G75</f>
        <v>13815432.310000001</v>
      </c>
      <c r="H13" s="51">
        <f t="shared" ref="H13:M13" si="0">+H14+H20+H30+H40+H49+H57+H68+H72+H75+H79</f>
        <v>19914729.599999994</v>
      </c>
      <c r="I13" s="51">
        <f t="shared" si="0"/>
        <v>12274741.92</v>
      </c>
      <c r="J13" s="51">
        <f t="shared" si="0"/>
        <v>114363480.19</v>
      </c>
      <c r="K13" s="51">
        <f t="shared" si="0"/>
        <v>14305669.02</v>
      </c>
      <c r="L13" s="51">
        <f t="shared" si="0"/>
        <v>0</v>
      </c>
      <c r="M13" s="51">
        <f t="shared" si="0"/>
        <v>0</v>
      </c>
      <c r="N13" s="51">
        <f>+N14+N20+N30+N40+N49+N57+N67+N72+N75+N79</f>
        <v>0</v>
      </c>
      <c r="O13" s="51">
        <f>+O14+O20+O30+O40+O49+O57+O67+O72+O75+O79</f>
        <v>0</v>
      </c>
      <c r="P13" s="51">
        <f>+P14+P20+P30+P40+P49+P57+P67+P72+P75+P79</f>
        <v>0</v>
      </c>
      <c r="Q13" s="51">
        <f>+Q14+Q20+Q30+Q40+Q49+Q57+Q67+Q72+Q75+Q79</f>
        <v>196888582.91</v>
      </c>
      <c r="S13" s="11"/>
    </row>
    <row r="14" spans="2:19" ht="33.75" customHeight="1" x14ac:dyDescent="0.45">
      <c r="B14" s="43" t="s">
        <v>1</v>
      </c>
      <c r="C14" s="53">
        <f>+C15+C16+C19</f>
        <v>150814000</v>
      </c>
      <c r="D14" s="54">
        <f>+D15+D16+D17+D18+D19</f>
        <v>0</v>
      </c>
      <c r="E14" s="55">
        <f t="shared" ref="E14:P14" si="1">+E15+E16+E17+E18+E19</f>
        <v>10248175.220000001</v>
      </c>
      <c r="F14" s="55">
        <f t="shared" si="1"/>
        <v>10397725.85</v>
      </c>
      <c r="G14" s="55">
        <f>+G15+G16+G17+G18+G19</f>
        <v>10593654.040000001</v>
      </c>
      <c r="H14" s="55">
        <f t="shared" si="1"/>
        <v>17797686.669999998</v>
      </c>
      <c r="I14" s="55">
        <f t="shared" si="1"/>
        <v>10317497.68</v>
      </c>
      <c r="J14" s="55">
        <f t="shared" si="1"/>
        <v>11430464.390000001</v>
      </c>
      <c r="K14" s="55">
        <f>+K15+K16+K17+K18+K19</f>
        <v>10521562.970000001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>+O15+O16+O17+O18+O19</f>
        <v>0</v>
      </c>
      <c r="P14" s="55">
        <f t="shared" si="1"/>
        <v>0</v>
      </c>
      <c r="Q14" s="55">
        <f>+E14+F14+G14+H14+I14+J14+K14+L14+M14+N14+O14+P14</f>
        <v>81306766.819999993</v>
      </c>
      <c r="S14" s="16"/>
    </row>
    <row r="15" spans="2:19" ht="33" customHeight="1" x14ac:dyDescent="0.45">
      <c r="B15" s="44" t="s">
        <v>2</v>
      </c>
      <c r="C15" s="56">
        <v>114829244</v>
      </c>
      <c r="D15" s="57">
        <v>0</v>
      </c>
      <c r="E15" s="58">
        <v>8740000</v>
      </c>
      <c r="F15" s="58">
        <v>8608500</v>
      </c>
      <c r="G15" s="58">
        <v>8956499.3000000007</v>
      </c>
      <c r="H15" s="58">
        <v>8765000</v>
      </c>
      <c r="I15" s="58">
        <v>8662000</v>
      </c>
      <c r="J15" s="58">
        <v>8963682.5099999998</v>
      </c>
      <c r="K15" s="58">
        <v>8804000</v>
      </c>
      <c r="L15" s="58"/>
      <c r="M15" s="58"/>
      <c r="N15" s="58"/>
      <c r="O15" s="58"/>
      <c r="P15" s="58"/>
      <c r="Q15" s="58">
        <f>+E15+F15+G15+H15+I15+J15+K15+L15+M15+N15+O15+P15</f>
        <v>61499681.809999995</v>
      </c>
    </row>
    <row r="16" spans="2:19" ht="32.25" customHeight="1" x14ac:dyDescent="0.45">
      <c r="B16" s="44" t="s">
        <v>3</v>
      </c>
      <c r="C16" s="56">
        <v>19753339</v>
      </c>
      <c r="D16" s="57">
        <v>0</v>
      </c>
      <c r="E16" s="58">
        <v>193500</v>
      </c>
      <c r="F16" s="59">
        <v>493500</v>
      </c>
      <c r="G16" s="58">
        <v>343500</v>
      </c>
      <c r="H16" s="58">
        <v>7714000.0099999998</v>
      </c>
      <c r="I16" s="58">
        <v>379750</v>
      </c>
      <c r="J16" s="58">
        <v>1225749.99</v>
      </c>
      <c r="K16" s="58">
        <v>387750</v>
      </c>
      <c r="L16" s="58"/>
      <c r="M16" s="58"/>
      <c r="N16" s="58"/>
      <c r="O16" s="58"/>
      <c r="P16" s="58"/>
      <c r="Q16" s="58">
        <f>+E16+F16+G16+H16+I16+J16+K16</f>
        <v>10737750</v>
      </c>
    </row>
    <row r="17" spans="2:21" ht="30.75" customHeight="1" x14ac:dyDescent="0.45">
      <c r="B17" s="44" t="s">
        <v>4</v>
      </c>
      <c r="C17" s="56">
        <v>0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/>
      <c r="L17" s="58"/>
      <c r="M17" s="58"/>
      <c r="N17" s="58"/>
      <c r="O17" s="58"/>
      <c r="P17" s="58"/>
      <c r="Q17" s="58">
        <f t="shared" ref="Q17:Q80" si="2">+E17+F17+G17+H17+I17+J17+K17+L17+M17+N17+O17+P17</f>
        <v>0</v>
      </c>
    </row>
    <row r="18" spans="2:21" ht="34.5" customHeight="1" x14ac:dyDescent="0.45">
      <c r="B18" s="44" t="s">
        <v>5</v>
      </c>
      <c r="C18" s="56">
        <v>0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/>
      <c r="L18" s="58"/>
      <c r="M18" s="58"/>
      <c r="N18" s="58"/>
      <c r="O18" s="58"/>
      <c r="P18" s="58"/>
      <c r="Q18" s="58">
        <f t="shared" ref="Q18:Q27" si="3">+E18+F18+G18+H18+I18+J18+K18+L18+M18+N18+O18+P18</f>
        <v>0</v>
      </c>
    </row>
    <row r="19" spans="2:21" ht="33" customHeight="1" x14ac:dyDescent="0.45">
      <c r="B19" s="44" t="s">
        <v>6</v>
      </c>
      <c r="C19" s="56">
        <v>16231417</v>
      </c>
      <c r="D19" s="57">
        <v>0</v>
      </c>
      <c r="E19" s="58">
        <v>1314675.22</v>
      </c>
      <c r="F19" s="58">
        <v>1295725.8500000001</v>
      </c>
      <c r="G19" s="58">
        <v>1293654.74</v>
      </c>
      <c r="H19" s="58">
        <v>1318686.6599999999</v>
      </c>
      <c r="I19" s="58">
        <v>1275747.68</v>
      </c>
      <c r="J19" s="58">
        <v>1241031.8899999999</v>
      </c>
      <c r="K19" s="58">
        <v>1329812.97</v>
      </c>
      <c r="L19" s="58"/>
      <c r="M19" s="58"/>
      <c r="N19" s="58"/>
      <c r="O19" s="58"/>
      <c r="P19" s="58"/>
      <c r="Q19" s="58">
        <f t="shared" si="3"/>
        <v>9069335.0099999998</v>
      </c>
    </row>
    <row r="20" spans="2:21" ht="30" customHeight="1" x14ac:dyDescent="0.45">
      <c r="B20" s="43" t="s">
        <v>7</v>
      </c>
      <c r="C20" s="53">
        <f>+C21+C22+C23+C24+C25+C27+C26+C28+C29</f>
        <v>23754503</v>
      </c>
      <c r="D20" s="54">
        <f>+D21+D22+D23+D24+D25+D26+D27+D28+D29</f>
        <v>0</v>
      </c>
      <c r="E20" s="55">
        <f t="shared" ref="E20:M20" si="4">+E21+E22+E23+E24+E25+E26+E27+E28+E29</f>
        <v>658173.12999999989</v>
      </c>
      <c r="F20" s="55">
        <f t="shared" si="4"/>
        <v>818601.85</v>
      </c>
      <c r="G20" s="55">
        <f>+G21+G22+G23+G24+G25+G26+G27+G28+G29</f>
        <v>1275337.1200000001</v>
      </c>
      <c r="H20" s="55">
        <f>+H21+H22+H23+H24+H25+H26+H27+H28+H29</f>
        <v>1213344.49</v>
      </c>
      <c r="I20" s="55">
        <f t="shared" si="4"/>
        <v>1185652.7499999998</v>
      </c>
      <c r="J20" s="55">
        <f t="shared" si="4"/>
        <v>1980744.45</v>
      </c>
      <c r="K20" s="55">
        <f t="shared" si="4"/>
        <v>1486343.0999999999</v>
      </c>
      <c r="L20" s="55">
        <f t="shared" si="4"/>
        <v>0</v>
      </c>
      <c r="M20" s="55">
        <f t="shared" si="4"/>
        <v>0</v>
      </c>
      <c r="N20" s="55">
        <f>+N21+N22+N23+N24+N25+N26+N27+N28+N29</f>
        <v>0</v>
      </c>
      <c r="O20" s="55">
        <f>+O21+O22+O23+O24+O25+O26+O27+O28+O29</f>
        <v>0</v>
      </c>
      <c r="P20" s="55">
        <f>+P21+P22+P23+P24+P25+P26+P27+P28+P29</f>
        <v>0</v>
      </c>
      <c r="Q20" s="55">
        <f t="shared" si="3"/>
        <v>8618196.8900000006</v>
      </c>
      <c r="S20" s="11"/>
    </row>
    <row r="21" spans="2:21" ht="31.5" customHeight="1" x14ac:dyDescent="0.45">
      <c r="B21" s="44" t="s">
        <v>8</v>
      </c>
      <c r="C21" s="56">
        <v>4400000</v>
      </c>
      <c r="D21" s="57">
        <v>0</v>
      </c>
      <c r="E21" s="58">
        <v>272236.28999999998</v>
      </c>
      <c r="F21" s="58">
        <v>350070.65</v>
      </c>
      <c r="G21" s="58">
        <v>300061.63</v>
      </c>
      <c r="H21" s="58">
        <v>270280.13</v>
      </c>
      <c r="I21" s="58">
        <v>38849.370000000003</v>
      </c>
      <c r="J21" s="58">
        <v>781339.05</v>
      </c>
      <c r="K21" s="58">
        <v>292760.06</v>
      </c>
      <c r="L21" s="58"/>
      <c r="M21" s="58"/>
      <c r="N21" s="58"/>
      <c r="O21" s="58"/>
      <c r="P21" s="58"/>
      <c r="Q21" s="58">
        <f t="shared" si="3"/>
        <v>2305597.1800000002</v>
      </c>
    </row>
    <row r="22" spans="2:21" ht="27" customHeight="1" x14ac:dyDescent="0.45">
      <c r="B22" s="44" t="s">
        <v>9</v>
      </c>
      <c r="C22" s="56">
        <v>551352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255399.2</v>
      </c>
      <c r="K22" s="58">
        <v>26181.56</v>
      </c>
      <c r="L22" s="58"/>
      <c r="M22" s="58"/>
      <c r="N22" s="58"/>
      <c r="O22" s="58"/>
      <c r="P22" s="58"/>
      <c r="Q22" s="58">
        <f t="shared" si="3"/>
        <v>281580.76</v>
      </c>
      <c r="S22" s="16"/>
    </row>
    <row r="23" spans="2:21" ht="27" customHeight="1" x14ac:dyDescent="0.45">
      <c r="B23" s="44" t="s">
        <v>10</v>
      </c>
      <c r="C23" s="56">
        <v>3786800</v>
      </c>
      <c r="D23" s="57">
        <v>0</v>
      </c>
      <c r="E23" s="58">
        <v>178238.54</v>
      </c>
      <c r="F23" s="58">
        <v>0</v>
      </c>
      <c r="G23" s="58">
        <v>298391.62</v>
      </c>
      <c r="H23" s="58">
        <v>77601.960000000006</v>
      </c>
      <c r="I23" s="58">
        <v>138043.60999999999</v>
      </c>
      <c r="J23" s="58">
        <v>273200.77</v>
      </c>
      <c r="K23" s="58">
        <v>268934.09999999998</v>
      </c>
      <c r="L23" s="58"/>
      <c r="M23" s="58"/>
      <c r="N23" s="58"/>
      <c r="O23" s="58"/>
      <c r="P23" s="58"/>
      <c r="Q23" s="58">
        <f t="shared" si="3"/>
        <v>1234410.6000000001</v>
      </c>
    </row>
    <row r="24" spans="2:21" ht="26.25" customHeight="1" x14ac:dyDescent="0.45">
      <c r="B24" s="44" t="s">
        <v>11</v>
      </c>
      <c r="C24" s="56">
        <v>482310</v>
      </c>
      <c r="D24" s="57">
        <v>0</v>
      </c>
      <c r="E24" s="58">
        <v>0</v>
      </c>
      <c r="F24" s="58">
        <v>251037</v>
      </c>
      <c r="G24" s="58">
        <v>0</v>
      </c>
      <c r="H24" s="58">
        <v>0</v>
      </c>
      <c r="I24" s="58">
        <v>150827.79</v>
      </c>
      <c r="J24" s="58">
        <v>3380</v>
      </c>
      <c r="K24" s="58"/>
      <c r="L24" s="58"/>
      <c r="M24" s="58"/>
      <c r="N24" s="58"/>
      <c r="O24" s="58"/>
      <c r="P24" s="58"/>
      <c r="Q24" s="58">
        <f t="shared" si="3"/>
        <v>405244.79000000004</v>
      </c>
    </row>
    <row r="25" spans="2:21" ht="30" customHeight="1" x14ac:dyDescent="0.45">
      <c r="B25" s="44" t="s">
        <v>12</v>
      </c>
      <c r="C25" s="56">
        <v>3798356</v>
      </c>
      <c r="D25" s="57">
        <v>0</v>
      </c>
      <c r="E25" s="58">
        <v>0</v>
      </c>
      <c r="F25" s="58">
        <v>0</v>
      </c>
      <c r="G25" s="58">
        <v>0</v>
      </c>
      <c r="H25" s="58">
        <v>424309.29</v>
      </c>
      <c r="I25" s="58">
        <v>511771.12</v>
      </c>
      <c r="J25" s="58">
        <v>217641</v>
      </c>
      <c r="K25" s="58">
        <v>205560</v>
      </c>
      <c r="L25" s="58"/>
      <c r="M25" s="58"/>
      <c r="N25" s="58"/>
      <c r="O25" s="58"/>
      <c r="P25" s="58"/>
      <c r="Q25" s="58">
        <f t="shared" si="3"/>
        <v>1359281.41</v>
      </c>
    </row>
    <row r="26" spans="2:21" ht="26.25" customHeight="1" x14ac:dyDescent="0.45">
      <c r="B26" s="44" t="s">
        <v>13</v>
      </c>
      <c r="C26" s="56">
        <v>4426879</v>
      </c>
      <c r="D26" s="57">
        <v>0</v>
      </c>
      <c r="E26" s="58">
        <v>207698.3</v>
      </c>
      <c r="F26" s="58">
        <v>207508</v>
      </c>
      <c r="G26" s="58">
        <v>279459.33</v>
      </c>
      <c r="H26" s="58">
        <v>198270.1</v>
      </c>
      <c r="I26" s="58">
        <v>195933.8</v>
      </c>
      <c r="J26" s="58">
        <v>196550.2</v>
      </c>
      <c r="K26" s="58">
        <v>197024.7</v>
      </c>
      <c r="L26" s="58"/>
      <c r="M26" s="58"/>
      <c r="N26" s="58"/>
      <c r="O26" s="58"/>
      <c r="P26" s="58"/>
      <c r="Q26" s="58">
        <f t="shared" si="3"/>
        <v>1482444.43</v>
      </c>
    </row>
    <row r="27" spans="2:21" ht="57" customHeight="1" x14ac:dyDescent="0.45">
      <c r="B27" s="46" t="s">
        <v>117</v>
      </c>
      <c r="C27" s="56">
        <v>3085495</v>
      </c>
      <c r="D27" s="57">
        <v>0</v>
      </c>
      <c r="E27" s="58">
        <v>0</v>
      </c>
      <c r="F27" s="58">
        <v>9986.2000000000007</v>
      </c>
      <c r="G27" s="58">
        <v>232425.14</v>
      </c>
      <c r="H27" s="58">
        <v>126588.43</v>
      </c>
      <c r="I27" s="58">
        <v>14963.66</v>
      </c>
      <c r="J27" s="58">
        <v>105423.71</v>
      </c>
      <c r="K27" s="58">
        <v>104282.5</v>
      </c>
      <c r="L27" s="58"/>
      <c r="M27" s="58"/>
      <c r="N27" s="58"/>
      <c r="O27" s="58"/>
      <c r="P27" s="58"/>
      <c r="Q27" s="58">
        <f t="shared" si="3"/>
        <v>593669.64</v>
      </c>
    </row>
    <row r="28" spans="2:21" ht="29.25" customHeight="1" x14ac:dyDescent="0.45">
      <c r="B28" s="46" t="s">
        <v>15</v>
      </c>
      <c r="C28" s="56">
        <v>2242311</v>
      </c>
      <c r="D28" s="57">
        <v>0</v>
      </c>
      <c r="E28" s="58">
        <v>0</v>
      </c>
      <c r="F28" s="58">
        <v>0</v>
      </c>
      <c r="G28" s="58">
        <v>0</v>
      </c>
      <c r="H28" s="58">
        <v>30030</v>
      </c>
      <c r="I28" s="58">
        <v>105256</v>
      </c>
      <c r="J28" s="58">
        <v>88505.74</v>
      </c>
      <c r="K28" s="58">
        <v>342217.18</v>
      </c>
      <c r="L28" s="58"/>
      <c r="M28" s="58"/>
      <c r="N28" s="58"/>
      <c r="O28" s="58"/>
      <c r="P28" s="58"/>
      <c r="Q28" s="58">
        <f t="shared" si="2"/>
        <v>566008.91999999993</v>
      </c>
    </row>
    <row r="29" spans="2:21" ht="27.75" customHeight="1" x14ac:dyDescent="0.45">
      <c r="B29" s="44" t="s">
        <v>16</v>
      </c>
      <c r="C29" s="56">
        <v>981000</v>
      </c>
      <c r="D29" s="57">
        <v>0</v>
      </c>
      <c r="E29" s="58">
        <v>0</v>
      </c>
      <c r="F29" s="58">
        <v>0</v>
      </c>
      <c r="G29" s="58">
        <v>164999.4</v>
      </c>
      <c r="H29" s="58">
        <v>86264.58</v>
      </c>
      <c r="I29" s="58">
        <v>30007.4</v>
      </c>
      <c r="J29" s="58">
        <v>59304.78</v>
      </c>
      <c r="K29" s="58">
        <v>49383</v>
      </c>
      <c r="L29" s="58"/>
      <c r="M29" s="58"/>
      <c r="N29" s="58"/>
      <c r="O29" s="58"/>
      <c r="P29" s="58"/>
      <c r="Q29" s="58">
        <f>+E29+F29+G29+H29+I29+J29+K29+L29+M29+N29+O29+P29</f>
        <v>389959.16000000003</v>
      </c>
      <c r="S29" s="48"/>
      <c r="T29" s="49"/>
    </row>
    <row r="30" spans="2:21" ht="27" customHeight="1" x14ac:dyDescent="0.45">
      <c r="B30" s="43" t="s">
        <v>17</v>
      </c>
      <c r="C30" s="53">
        <f>+C31+C32+C33+C34+C35+C36+C37+C38+C39</f>
        <v>10054808</v>
      </c>
      <c r="D30" s="53">
        <f t="shared" ref="D30:E30" si="5">+D31+D32+D33+D34+D35+D36+D37+D38+D39</f>
        <v>0</v>
      </c>
      <c r="E30" s="53">
        <f t="shared" si="5"/>
        <v>0</v>
      </c>
      <c r="F30" s="55">
        <f t="shared" ref="F30:P30" si="6">+F31+F32+F33+F34+F35+F36+F37+F38+F39</f>
        <v>91853.82</v>
      </c>
      <c r="G30" s="55">
        <f t="shared" si="6"/>
        <v>1943094.67</v>
      </c>
      <c r="H30" s="55">
        <f t="shared" si="6"/>
        <v>275101.83</v>
      </c>
      <c r="I30" s="55">
        <f t="shared" si="6"/>
        <v>533533.55999999994</v>
      </c>
      <c r="J30" s="55">
        <f t="shared" si="6"/>
        <v>360525.43</v>
      </c>
      <c r="K30" s="55">
        <f t="shared" si="6"/>
        <v>1791212.9500000002</v>
      </c>
      <c r="L30" s="55">
        <f t="shared" si="6"/>
        <v>0</v>
      </c>
      <c r="M30" s="55">
        <f t="shared" si="6"/>
        <v>0</v>
      </c>
      <c r="N30" s="61">
        <f t="shared" si="6"/>
        <v>0</v>
      </c>
      <c r="O30" s="55">
        <f>+O31+O32+O33+O34+O35+O36+O37+O38+O39</f>
        <v>0</v>
      </c>
      <c r="P30" s="55">
        <f t="shared" si="6"/>
        <v>0</v>
      </c>
      <c r="Q30" s="55">
        <f>+Q31+Q32+Q33+Q34+Q35+Q36+Q37+Q38+Q39</f>
        <v>4995322.26</v>
      </c>
      <c r="R30" s="11"/>
      <c r="S30" s="48"/>
      <c r="T30" s="48"/>
      <c r="U30" s="11"/>
    </row>
    <row r="31" spans="2:21" ht="32.25" customHeight="1" x14ac:dyDescent="0.45">
      <c r="B31" s="44" t="s">
        <v>18</v>
      </c>
      <c r="C31" s="56">
        <v>479500</v>
      </c>
      <c r="D31" s="57">
        <v>0</v>
      </c>
      <c r="E31" s="58">
        <v>0</v>
      </c>
      <c r="F31" s="58">
        <v>56274.9</v>
      </c>
      <c r="G31" s="58">
        <v>24015.18</v>
      </c>
      <c r="H31" s="58">
        <v>47952.3</v>
      </c>
      <c r="I31" s="58">
        <v>95211.25</v>
      </c>
      <c r="J31" s="58">
        <v>21465.82</v>
      </c>
      <c r="K31" s="58">
        <v>5340</v>
      </c>
      <c r="L31" s="58"/>
      <c r="M31" s="58"/>
      <c r="N31" s="60"/>
      <c r="O31" s="58"/>
      <c r="P31" s="58"/>
      <c r="Q31" s="58">
        <f t="shared" ref="Q31:Q37" si="7">+E31+F31+G31+H31+I31+J31+K31+L31+M31+N31+O31+P31</f>
        <v>250259.45</v>
      </c>
      <c r="S31" s="48"/>
      <c r="T31" s="49"/>
    </row>
    <row r="32" spans="2:21" ht="23.25" customHeight="1" x14ac:dyDescent="0.45">
      <c r="B32" s="44" t="s">
        <v>19</v>
      </c>
      <c r="C32" s="56">
        <v>530015</v>
      </c>
      <c r="D32" s="57">
        <v>0</v>
      </c>
      <c r="E32" s="58">
        <v>0</v>
      </c>
      <c r="F32" s="58">
        <v>0</v>
      </c>
      <c r="G32" s="58">
        <v>0</v>
      </c>
      <c r="H32" s="58">
        <v>1928.92</v>
      </c>
      <c r="I32" s="58">
        <v>276915.78999999998</v>
      </c>
      <c r="J32" s="58">
        <v>0</v>
      </c>
      <c r="K32" s="58"/>
      <c r="L32" s="58"/>
      <c r="M32" s="58"/>
      <c r="N32" s="60"/>
      <c r="O32" s="58"/>
      <c r="P32" s="58"/>
      <c r="Q32" s="58">
        <f t="shared" si="7"/>
        <v>278844.70999999996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6">
        <v>298000</v>
      </c>
      <c r="D33" s="57">
        <v>0</v>
      </c>
      <c r="E33" s="58">
        <v>0</v>
      </c>
      <c r="F33" s="58">
        <v>27568.06</v>
      </c>
      <c r="G33" s="58">
        <v>11564</v>
      </c>
      <c r="H33" s="58">
        <v>0</v>
      </c>
      <c r="I33" s="58">
        <v>0</v>
      </c>
      <c r="J33" s="58">
        <v>21237.94</v>
      </c>
      <c r="K33" s="58"/>
      <c r="L33" s="58"/>
      <c r="M33" s="58"/>
      <c r="N33" s="60"/>
      <c r="O33" s="58"/>
      <c r="P33" s="58"/>
      <c r="Q33" s="58">
        <f t="shared" si="7"/>
        <v>60370</v>
      </c>
      <c r="T33" s="11"/>
    </row>
    <row r="34" spans="2:20" ht="30.75" customHeight="1" x14ac:dyDescent="0.45">
      <c r="B34" s="44" t="s">
        <v>21</v>
      </c>
      <c r="C34" s="56">
        <v>9360</v>
      </c>
      <c r="D34" s="57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2548.8000000000002</v>
      </c>
      <c r="K34" s="58"/>
      <c r="L34" s="58"/>
      <c r="M34" s="58"/>
      <c r="N34" s="60"/>
      <c r="O34" s="58"/>
      <c r="P34" s="58"/>
      <c r="Q34" s="58">
        <f t="shared" si="7"/>
        <v>2548.8000000000002</v>
      </c>
      <c r="T34" s="11"/>
    </row>
    <row r="35" spans="2:20" ht="27.75" customHeight="1" x14ac:dyDescent="0.45">
      <c r="B35" s="44" t="s">
        <v>22</v>
      </c>
      <c r="C35" s="56">
        <v>245043</v>
      </c>
      <c r="D35" s="57">
        <v>0</v>
      </c>
      <c r="E35" s="58">
        <v>0</v>
      </c>
      <c r="F35" s="58">
        <v>0</v>
      </c>
      <c r="G35" s="58">
        <v>0</v>
      </c>
      <c r="H35" s="58">
        <v>23999.93</v>
      </c>
      <c r="I35" s="58">
        <v>0</v>
      </c>
      <c r="J35" s="58">
        <v>450</v>
      </c>
      <c r="K35" s="58"/>
      <c r="L35" s="58"/>
      <c r="M35" s="58"/>
      <c r="N35" s="60"/>
      <c r="O35" s="58"/>
      <c r="P35" s="58"/>
      <c r="Q35" s="58">
        <f t="shared" si="7"/>
        <v>24449.93</v>
      </c>
      <c r="T35" s="11"/>
    </row>
    <row r="36" spans="2:20" ht="28.5" customHeight="1" x14ac:dyDescent="0.45">
      <c r="B36" s="44" t="s">
        <v>23</v>
      </c>
      <c r="C36" s="56">
        <v>239245</v>
      </c>
      <c r="D36" s="57">
        <v>0</v>
      </c>
      <c r="E36" s="58">
        <v>0</v>
      </c>
      <c r="F36" s="58">
        <v>0</v>
      </c>
      <c r="G36" s="58">
        <v>4189</v>
      </c>
      <c r="H36" s="58">
        <v>1904.7</v>
      </c>
      <c r="I36" s="58">
        <v>0</v>
      </c>
      <c r="J36" s="58">
        <v>38651.879999999997</v>
      </c>
      <c r="K36" s="58">
        <v>39548.050000000003</v>
      </c>
      <c r="L36" s="58"/>
      <c r="M36" s="58"/>
      <c r="N36" s="60"/>
      <c r="O36" s="58"/>
      <c r="P36" s="58"/>
      <c r="Q36" s="58">
        <f t="shared" si="7"/>
        <v>84293.63</v>
      </c>
    </row>
    <row r="37" spans="2:20" ht="30.75" customHeight="1" x14ac:dyDescent="0.45">
      <c r="B37" s="46" t="s">
        <v>24</v>
      </c>
      <c r="C37" s="56">
        <v>5133690</v>
      </c>
      <c r="D37" s="57">
        <v>0</v>
      </c>
      <c r="E37" s="58">
        <v>0</v>
      </c>
      <c r="F37" s="58">
        <v>0</v>
      </c>
      <c r="G37" s="58">
        <v>1556100.6</v>
      </c>
      <c r="H37" s="58">
        <v>0</v>
      </c>
      <c r="I37" s="58">
        <v>0</v>
      </c>
      <c r="J37" s="58">
        <v>33816.269999999997</v>
      </c>
      <c r="K37" s="58">
        <v>1460134.6</v>
      </c>
      <c r="L37" s="58"/>
      <c r="M37" s="58"/>
      <c r="N37" s="60"/>
      <c r="O37" s="58"/>
      <c r="P37" s="58"/>
      <c r="Q37" s="58">
        <f t="shared" si="7"/>
        <v>3050051.47</v>
      </c>
    </row>
    <row r="38" spans="2:20" ht="33.75" customHeight="1" x14ac:dyDescent="0.45">
      <c r="B38" s="46" t="s">
        <v>25</v>
      </c>
      <c r="C38" s="56">
        <v>0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/>
      <c r="K38" s="58"/>
      <c r="L38" s="58"/>
      <c r="M38" s="58"/>
      <c r="N38" s="60"/>
      <c r="O38" s="58"/>
      <c r="P38" s="58"/>
      <c r="Q38" s="58">
        <f t="shared" si="2"/>
        <v>0</v>
      </c>
    </row>
    <row r="39" spans="2:20" ht="31.5" customHeight="1" x14ac:dyDescent="0.45">
      <c r="B39" s="44" t="s">
        <v>26</v>
      </c>
      <c r="C39" s="56">
        <v>3119955</v>
      </c>
      <c r="D39" s="57">
        <v>0</v>
      </c>
      <c r="E39" s="58">
        <v>0</v>
      </c>
      <c r="F39" s="58">
        <v>8010.86</v>
      </c>
      <c r="G39" s="58">
        <v>347225.89</v>
      </c>
      <c r="H39" s="58">
        <v>199315.98</v>
      </c>
      <c r="I39" s="58">
        <v>161406.51999999999</v>
      </c>
      <c r="J39" s="58">
        <v>242354.72</v>
      </c>
      <c r="K39" s="58">
        <v>286190.3</v>
      </c>
      <c r="L39" s="58"/>
      <c r="M39" s="58"/>
      <c r="N39" s="60"/>
      <c r="O39" s="58"/>
      <c r="P39" s="58"/>
      <c r="Q39" s="58">
        <f>+E39+F39+G39+H39+I39+J39+K39+L39+M39+N39+O39+P39</f>
        <v>1244504.27</v>
      </c>
    </row>
    <row r="40" spans="2:20" ht="27" customHeight="1" x14ac:dyDescent="0.45">
      <c r="B40" s="43" t="s">
        <v>27</v>
      </c>
      <c r="C40" s="53">
        <f>+C41+C44</f>
        <v>101440000</v>
      </c>
      <c r="D40" s="53">
        <f t="shared" ref="D40:P40" si="8">+D41+D42+D43+D44+D45+D46+D47+D48</f>
        <v>0</v>
      </c>
      <c r="E40" s="53">
        <f t="shared" si="8"/>
        <v>0</v>
      </c>
      <c r="F40" s="53">
        <f t="shared" si="8"/>
        <v>0</v>
      </c>
      <c r="G40" s="53">
        <f t="shared" si="8"/>
        <v>0</v>
      </c>
      <c r="H40" s="53">
        <f t="shared" si="8"/>
        <v>480000</v>
      </c>
      <c r="I40" s="53">
        <f t="shared" si="8"/>
        <v>0</v>
      </c>
      <c r="J40" s="53">
        <f t="shared" si="8"/>
        <v>100000000</v>
      </c>
      <c r="K40" s="53">
        <f t="shared" si="8"/>
        <v>480000</v>
      </c>
      <c r="L40" s="53">
        <f t="shared" si="8"/>
        <v>0</v>
      </c>
      <c r="M40" s="53">
        <f t="shared" si="8"/>
        <v>0</v>
      </c>
      <c r="N40" s="53">
        <f t="shared" si="8"/>
        <v>0</v>
      </c>
      <c r="O40" s="53">
        <f t="shared" si="8"/>
        <v>0</v>
      </c>
      <c r="P40" s="53">
        <f t="shared" si="8"/>
        <v>0</v>
      </c>
      <c r="Q40" s="55">
        <f>+E40+F40+G40+H40+I40+J40+K40+L40+M40+N40+O40+P40</f>
        <v>100960000</v>
      </c>
    </row>
    <row r="41" spans="2:20" ht="31.5" customHeight="1" x14ac:dyDescent="0.45">
      <c r="B41" s="44" t="s">
        <v>28</v>
      </c>
      <c r="C41" s="56">
        <v>1440000</v>
      </c>
      <c r="D41" s="57">
        <v>0</v>
      </c>
      <c r="E41" s="58">
        <v>0</v>
      </c>
      <c r="F41" s="58">
        <v>0</v>
      </c>
      <c r="G41" s="58">
        <v>0</v>
      </c>
      <c r="H41" s="58">
        <v>480000</v>
      </c>
      <c r="I41" s="58">
        <v>0</v>
      </c>
      <c r="J41" s="58">
        <v>0</v>
      </c>
      <c r="K41" s="58">
        <v>480000</v>
      </c>
      <c r="L41" s="58">
        <v>0</v>
      </c>
      <c r="M41" s="58">
        <v>0</v>
      </c>
      <c r="N41" s="60">
        <v>0</v>
      </c>
      <c r="O41" s="58">
        <v>0</v>
      </c>
      <c r="P41" s="58">
        <v>0</v>
      </c>
      <c r="Q41" s="58">
        <f>+E41+F41+G41+H41+I41+J41+K41+L41+M41+N41+O41+P41</f>
        <v>960000</v>
      </c>
    </row>
    <row r="42" spans="2:20" ht="30.75" customHeight="1" x14ac:dyDescent="0.45">
      <c r="B42" s="46" t="s">
        <v>29</v>
      </c>
      <c r="C42" s="56">
        <v>0</v>
      </c>
      <c r="D42" s="57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0">
        <v>0</v>
      </c>
      <c r="O42" s="58">
        <v>0</v>
      </c>
      <c r="P42" s="58">
        <v>0</v>
      </c>
      <c r="Q42" s="58">
        <f t="shared" si="2"/>
        <v>0</v>
      </c>
    </row>
    <row r="43" spans="2:20" ht="30.75" customHeight="1" x14ac:dyDescent="0.45">
      <c r="B43" s="46" t="s">
        <v>30</v>
      </c>
      <c r="C43" s="56">
        <v>0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0">
        <v>0</v>
      </c>
      <c r="O43" s="58">
        <v>0</v>
      </c>
      <c r="P43" s="58">
        <v>0</v>
      </c>
      <c r="Q43" s="58">
        <f t="shared" si="2"/>
        <v>0</v>
      </c>
    </row>
    <row r="44" spans="2:20" ht="33" customHeight="1" x14ac:dyDescent="0.45">
      <c r="B44" s="46" t="s">
        <v>31</v>
      </c>
      <c r="C44" s="56">
        <v>100000000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100000000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>+E44+F44+G44+H44+I44+J44+K44+L44+M44+N44+O44+P44</f>
        <v>100000000</v>
      </c>
    </row>
    <row r="45" spans="2:20" ht="30" customHeight="1" x14ac:dyDescent="0.45">
      <c r="B45" s="46" t="s">
        <v>32</v>
      </c>
      <c r="C45" s="56">
        <v>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2"/>
        <v>0</v>
      </c>
    </row>
    <row r="46" spans="2:20" ht="25.5" customHeight="1" x14ac:dyDescent="0.45">
      <c r="B46" s="44" t="s">
        <v>33</v>
      </c>
      <c r="C46" s="56">
        <v>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f t="shared" si="2"/>
        <v>0</v>
      </c>
    </row>
    <row r="47" spans="2:20" ht="30" customHeight="1" x14ac:dyDescent="0.45">
      <c r="B47" s="44" t="s">
        <v>34</v>
      </c>
      <c r="C47" s="56">
        <v>0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f t="shared" si="2"/>
        <v>0</v>
      </c>
    </row>
    <row r="48" spans="2:20" ht="29.25" customHeight="1" x14ac:dyDescent="0.45">
      <c r="B48" s="46" t="s">
        <v>35</v>
      </c>
      <c r="C48" s="56">
        <v>0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f t="shared" si="2"/>
        <v>0</v>
      </c>
    </row>
    <row r="49" spans="2:17" ht="30" x14ac:dyDescent="0.45">
      <c r="B49" s="43" t="s">
        <v>36</v>
      </c>
      <c r="C49" s="53">
        <v>0</v>
      </c>
      <c r="D49" s="53">
        <f t="shared" ref="D49:Q49" si="9">+D50+D51+D52+D53+D54+D55+D56</f>
        <v>0</v>
      </c>
      <c r="E49" s="53">
        <f t="shared" si="9"/>
        <v>0</v>
      </c>
      <c r="F49" s="53">
        <f t="shared" si="9"/>
        <v>0</v>
      </c>
      <c r="G49" s="53">
        <f t="shared" si="9"/>
        <v>0</v>
      </c>
      <c r="H49" s="53">
        <f t="shared" si="9"/>
        <v>0</v>
      </c>
      <c r="I49" s="53">
        <f t="shared" si="9"/>
        <v>0</v>
      </c>
      <c r="J49" s="53">
        <f t="shared" si="9"/>
        <v>0</v>
      </c>
      <c r="K49" s="53">
        <f t="shared" si="9"/>
        <v>0</v>
      </c>
      <c r="L49" s="53">
        <f t="shared" si="9"/>
        <v>0</v>
      </c>
      <c r="M49" s="53">
        <f t="shared" si="9"/>
        <v>0</v>
      </c>
      <c r="N49" s="53">
        <f t="shared" si="9"/>
        <v>0</v>
      </c>
      <c r="O49" s="53">
        <f t="shared" si="9"/>
        <v>0</v>
      </c>
      <c r="P49" s="53">
        <f t="shared" si="9"/>
        <v>0</v>
      </c>
      <c r="Q49" s="53">
        <f t="shared" si="9"/>
        <v>0</v>
      </c>
    </row>
    <row r="50" spans="2:17" ht="30" customHeight="1" x14ac:dyDescent="0.45">
      <c r="B50" s="44" t="s">
        <v>37</v>
      </c>
      <c r="C50" s="56">
        <v>0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2"/>
        <v>0</v>
      </c>
    </row>
    <row r="51" spans="2:17" ht="30" x14ac:dyDescent="0.45">
      <c r="B51" s="46" t="s">
        <v>38</v>
      </c>
      <c r="C51" s="56">
        <v>0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2"/>
        <v>0</v>
      </c>
    </row>
    <row r="52" spans="2:17" ht="33" customHeight="1" x14ac:dyDescent="0.45">
      <c r="B52" s="46" t="s">
        <v>39</v>
      </c>
      <c r="C52" s="56">
        <v>0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2"/>
        <v>0</v>
      </c>
    </row>
    <row r="53" spans="2:17" ht="30" customHeight="1" x14ac:dyDescent="0.45">
      <c r="B53" s="46" t="s">
        <v>40</v>
      </c>
      <c r="C53" s="56">
        <v>0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2"/>
        <v>0</v>
      </c>
    </row>
    <row r="54" spans="2:17" ht="33" customHeight="1" x14ac:dyDescent="0.45">
      <c r="B54" s="46" t="s">
        <v>115</v>
      </c>
      <c r="C54" s="56">
        <v>0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ref="Q54" si="10">+E54+F54+G54+H54+I54+J54+K54+L54+M54+N54+O54+P54</f>
        <v>0</v>
      </c>
    </row>
    <row r="55" spans="2:17" ht="30" x14ac:dyDescent="0.45">
      <c r="B55" s="46" t="s">
        <v>41</v>
      </c>
      <c r="C55" s="56">
        <v>0</v>
      </c>
      <c r="D55" s="57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2"/>
        <v>0</v>
      </c>
    </row>
    <row r="56" spans="2:17" ht="30.75" customHeight="1" x14ac:dyDescent="0.45">
      <c r="B56" s="46" t="s">
        <v>42</v>
      </c>
      <c r="C56" s="56">
        <v>0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2"/>
        <v>0</v>
      </c>
    </row>
    <row r="57" spans="2:17" ht="32.25" customHeight="1" x14ac:dyDescent="0.45">
      <c r="B57" s="43" t="s">
        <v>43</v>
      </c>
      <c r="C57" s="53">
        <f>+C58+C59+C60+C61+C62+C63+C65+C66</f>
        <v>2358486</v>
      </c>
      <c r="D57" s="53">
        <f t="shared" ref="D57:P57" si="11">+D58+D59+D60+D61+D62+D63+D64+D65+D66</f>
        <v>0</v>
      </c>
      <c r="E57" s="53">
        <f t="shared" si="11"/>
        <v>0</v>
      </c>
      <c r="F57" s="53">
        <f t="shared" si="11"/>
        <v>0</v>
      </c>
      <c r="G57" s="53">
        <f t="shared" si="11"/>
        <v>3346.48</v>
      </c>
      <c r="H57" s="53">
        <f t="shared" si="11"/>
        <v>148596.61000000002</v>
      </c>
      <c r="I57" s="53">
        <f t="shared" si="11"/>
        <v>238057.93</v>
      </c>
      <c r="J57" s="53">
        <f t="shared" si="11"/>
        <v>591745.91999999993</v>
      </c>
      <c r="K57" s="53">
        <f t="shared" si="11"/>
        <v>26550</v>
      </c>
      <c r="L57" s="53">
        <f t="shared" si="11"/>
        <v>0</v>
      </c>
      <c r="M57" s="53">
        <f t="shared" si="11"/>
        <v>0</v>
      </c>
      <c r="N57" s="53">
        <f t="shared" si="11"/>
        <v>0</v>
      </c>
      <c r="O57" s="53">
        <f>+O58+O59+O60+O61+O62+O63+O64+O65+O66</f>
        <v>0</v>
      </c>
      <c r="P57" s="53">
        <f t="shared" si="11"/>
        <v>0</v>
      </c>
      <c r="Q57" s="53">
        <f>+Q58+Q59+Q60+Q61+Q62+Q63+Q64+Q65+Q66</f>
        <v>1008296.94</v>
      </c>
    </row>
    <row r="58" spans="2:17" ht="35.25" customHeight="1" x14ac:dyDescent="0.45">
      <c r="B58" s="44" t="s">
        <v>44</v>
      </c>
      <c r="C58" s="56">
        <v>835996</v>
      </c>
      <c r="D58" s="57">
        <v>0</v>
      </c>
      <c r="E58" s="58">
        <v>0</v>
      </c>
      <c r="F58" s="58">
        <v>0</v>
      </c>
      <c r="G58" s="58">
        <v>0</v>
      </c>
      <c r="H58" s="58">
        <v>146651.6</v>
      </c>
      <c r="I58" s="58">
        <v>99709.59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60">
        <f t="shared" ref="Q58:Q63" si="12">+E58+F58+G58+H58+I58+J58+K58+L58+M58+N58+O58+P58</f>
        <v>246361.19</v>
      </c>
    </row>
    <row r="59" spans="2:17" ht="30" x14ac:dyDescent="0.45">
      <c r="B59" s="46" t="s">
        <v>45</v>
      </c>
      <c r="C59" s="56">
        <v>178000</v>
      </c>
      <c r="D59" s="57">
        <v>0</v>
      </c>
      <c r="E59" s="58">
        <v>0</v>
      </c>
      <c r="F59" s="58">
        <v>0</v>
      </c>
      <c r="G59" s="58">
        <v>0</v>
      </c>
      <c r="H59" s="58">
        <v>1945.01</v>
      </c>
      <c r="I59" s="58">
        <v>132291.4</v>
      </c>
      <c r="J59" s="58">
        <v>32230.52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60">
        <f t="shared" si="12"/>
        <v>166466.93</v>
      </c>
    </row>
    <row r="60" spans="2:17" ht="39" customHeight="1" x14ac:dyDescent="0.45">
      <c r="B60" s="46" t="s">
        <v>46</v>
      </c>
      <c r="C60" s="56">
        <v>270500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6056.94</v>
      </c>
      <c r="J60" s="58">
        <v>0</v>
      </c>
      <c r="K60" s="58">
        <v>26550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12"/>
        <v>32606.94</v>
      </c>
    </row>
    <row r="61" spans="2:17" ht="39" customHeight="1" x14ac:dyDescent="0.45">
      <c r="B61" s="46" t="s">
        <v>47</v>
      </c>
      <c r="C61" s="56">
        <v>0</v>
      </c>
      <c r="D61" s="57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12"/>
        <v>0</v>
      </c>
    </row>
    <row r="62" spans="2:17" ht="31.5" customHeight="1" x14ac:dyDescent="0.45">
      <c r="B62" s="46" t="s">
        <v>48</v>
      </c>
      <c r="C62" s="56">
        <v>985990</v>
      </c>
      <c r="D62" s="57">
        <v>0</v>
      </c>
      <c r="E62" s="58">
        <v>0</v>
      </c>
      <c r="F62" s="58">
        <v>0</v>
      </c>
      <c r="G62" s="58">
        <v>3346.48</v>
      </c>
      <c r="H62" s="58">
        <v>0</v>
      </c>
      <c r="I62" s="58">
        <v>0</v>
      </c>
      <c r="J62" s="58">
        <v>504106.68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12"/>
        <v>507453.16</v>
      </c>
    </row>
    <row r="63" spans="2:17" ht="27" customHeight="1" x14ac:dyDescent="0.45">
      <c r="B63" s="44" t="s">
        <v>49</v>
      </c>
      <c r="C63" s="56">
        <v>88000</v>
      </c>
      <c r="D63" s="57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55408.72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12"/>
        <v>55408.72</v>
      </c>
    </row>
    <row r="64" spans="2:17" ht="30" customHeight="1" x14ac:dyDescent="0.45">
      <c r="B64" s="44" t="s">
        <v>50</v>
      </c>
      <c r="C64" s="56">
        <v>0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/>
      <c r="M64" s="58"/>
      <c r="N64" s="58">
        <v>0</v>
      </c>
      <c r="O64" s="58">
        <v>0</v>
      </c>
      <c r="P64" s="58"/>
      <c r="Q64" s="60">
        <v>0</v>
      </c>
    </row>
    <row r="65" spans="2:17" ht="31.5" customHeight="1" x14ac:dyDescent="0.45">
      <c r="B65" s="44" t="s">
        <v>51</v>
      </c>
      <c r="C65" s="56"/>
      <c r="D65" s="57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/>
      <c r="M65" s="58"/>
      <c r="N65" s="58">
        <v>0</v>
      </c>
      <c r="O65" s="58">
        <v>0</v>
      </c>
      <c r="P65" s="58"/>
      <c r="Q65" s="60">
        <v>0</v>
      </c>
    </row>
    <row r="66" spans="2:17" ht="36.75" customHeight="1" x14ac:dyDescent="0.45">
      <c r="B66" s="46" t="s">
        <v>52</v>
      </c>
      <c r="C66" s="56">
        <v>0</v>
      </c>
      <c r="D66" s="57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/>
      <c r="M66" s="58"/>
      <c r="N66" s="58">
        <v>0</v>
      </c>
      <c r="O66" s="58">
        <v>0</v>
      </c>
      <c r="P66" s="58"/>
      <c r="Q66" s="60">
        <f t="shared" si="2"/>
        <v>0</v>
      </c>
    </row>
    <row r="67" spans="2:17" ht="27.75" customHeight="1" x14ac:dyDescent="0.45">
      <c r="B67" s="43" t="s">
        <v>53</v>
      </c>
      <c r="C67" s="53">
        <f>+C68+C69+C70+C71</f>
        <v>0</v>
      </c>
      <c r="D67" s="57">
        <f>+D68+D69+D70+D71</f>
        <v>0</v>
      </c>
      <c r="E67" s="57">
        <f>+E68+E69+E70+E71</f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f>+O68+O69+O70+O71+O72+O73+O74+O75+O76</f>
        <v>0</v>
      </c>
      <c r="P67" s="58">
        <f>+P68+P69+P70+P71+P72+P73+P74+P75+P76</f>
        <v>0</v>
      </c>
      <c r="Q67" s="60">
        <f t="shared" si="2"/>
        <v>0</v>
      </c>
    </row>
    <row r="68" spans="2:17" ht="27.75" customHeight="1" x14ac:dyDescent="0.45">
      <c r="B68" s="44" t="s">
        <v>54</v>
      </c>
      <c r="C68" s="56">
        <v>0</v>
      </c>
      <c r="D68" s="57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/>
      <c r="Q68" s="58">
        <f t="shared" si="2"/>
        <v>0</v>
      </c>
    </row>
    <row r="69" spans="2:17" ht="28.5" customHeight="1" x14ac:dyDescent="0.45">
      <c r="B69" s="44" t="s">
        <v>55</v>
      </c>
      <c r="C69" s="57">
        <v>0</v>
      </c>
      <c r="D69" s="57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/>
      <c r="Q69" s="58">
        <f t="shared" si="2"/>
        <v>0</v>
      </c>
    </row>
    <row r="70" spans="2:17" ht="30" x14ac:dyDescent="0.45">
      <c r="B70" s="44" t="s">
        <v>56</v>
      </c>
      <c r="C70" s="57">
        <v>0</v>
      </c>
      <c r="D70" s="57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f t="shared" si="2"/>
        <v>0</v>
      </c>
    </row>
    <row r="71" spans="2:17" ht="54" customHeight="1" x14ac:dyDescent="0.45">
      <c r="B71" s="46" t="s">
        <v>57</v>
      </c>
      <c r="C71" s="57">
        <v>0</v>
      </c>
      <c r="D71" s="57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f t="shared" si="2"/>
        <v>0</v>
      </c>
    </row>
    <row r="72" spans="2:17" ht="33.75" customHeight="1" x14ac:dyDescent="0.45">
      <c r="B72" s="43" t="s">
        <v>58</v>
      </c>
      <c r="C72" s="54">
        <v>0</v>
      </c>
      <c r="D72" s="54">
        <f>+D73+D74</f>
        <v>0</v>
      </c>
      <c r="E72" s="55">
        <f t="shared" ref="E72" si="13">+E73+E74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2"/>
        <v>0</v>
      </c>
    </row>
    <row r="73" spans="2:17" ht="24" customHeight="1" x14ac:dyDescent="0.45">
      <c r="B73" s="44" t="s">
        <v>59</v>
      </c>
      <c r="C73" s="57">
        <v>0</v>
      </c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f t="shared" si="2"/>
        <v>0</v>
      </c>
    </row>
    <row r="74" spans="2:17" ht="27.75" customHeight="1" x14ac:dyDescent="0.45">
      <c r="B74" s="46" t="s">
        <v>60</v>
      </c>
      <c r="C74" s="57">
        <v>0</v>
      </c>
      <c r="D74" s="57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f t="shared" si="2"/>
        <v>0</v>
      </c>
    </row>
    <row r="75" spans="2:17" s="43" customFormat="1" ht="25.5" customHeight="1" x14ac:dyDescent="0.45">
      <c r="B75" s="43" t="s">
        <v>61</v>
      </c>
      <c r="C75" s="57">
        <v>0</v>
      </c>
      <c r="D75" s="57">
        <f>+D76+D77+D78</f>
        <v>0</v>
      </c>
      <c r="E75" s="57">
        <f t="shared" ref="E75" si="14">+E76+E77+E78</f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f t="shared" si="2"/>
        <v>0</v>
      </c>
    </row>
    <row r="76" spans="2:17" ht="31.5" customHeight="1" x14ac:dyDescent="0.45">
      <c r="B76" s="44" t="s">
        <v>62</v>
      </c>
      <c r="C76" s="57">
        <v>0</v>
      </c>
      <c r="D76" s="57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f t="shared" si="2"/>
        <v>0</v>
      </c>
    </row>
    <row r="77" spans="2:17" ht="30.75" customHeight="1" x14ac:dyDescent="0.45">
      <c r="B77" s="44" t="s">
        <v>63</v>
      </c>
      <c r="C77" s="57">
        <v>0</v>
      </c>
      <c r="D77" s="57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f t="shared" si="2"/>
        <v>0</v>
      </c>
    </row>
    <row r="78" spans="2:17" ht="35.25" customHeight="1" x14ac:dyDescent="0.45">
      <c r="B78" s="46" t="s">
        <v>64</v>
      </c>
      <c r="C78" s="57">
        <v>0</v>
      </c>
      <c r="D78" s="57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2"/>
        <v>0</v>
      </c>
    </row>
    <row r="79" spans="2:17" ht="24" customHeight="1" x14ac:dyDescent="0.45">
      <c r="B79" s="42" t="s">
        <v>67</v>
      </c>
      <c r="C79" s="62">
        <v>0</v>
      </c>
      <c r="D79" s="62">
        <f>+D80+D83+D86</f>
        <v>0</v>
      </c>
      <c r="E79" s="63">
        <f t="shared" ref="E79" si="15">+E80+E83+E86</f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f t="shared" si="2"/>
        <v>0</v>
      </c>
    </row>
    <row r="80" spans="2:17" ht="28.5" customHeight="1" x14ac:dyDescent="0.45">
      <c r="B80" s="43" t="s">
        <v>68</v>
      </c>
      <c r="C80" s="54">
        <v>0</v>
      </c>
      <c r="D80" s="54">
        <f>+D81+D82</f>
        <v>0</v>
      </c>
      <c r="E80" s="55">
        <f t="shared" ref="E80" si="16">+E81+E82</f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f t="shared" si="2"/>
        <v>0</v>
      </c>
    </row>
    <row r="81" spans="2:17" ht="30" x14ac:dyDescent="0.45">
      <c r="B81" s="44" t="s">
        <v>69</v>
      </c>
      <c r="C81" s="57">
        <v>0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f t="shared" ref="Q81:Q87" si="17">+E81+F81+G81+H81+I81+J81+K81+L81+M81+N81+O81+P81</f>
        <v>0</v>
      </c>
    </row>
    <row r="82" spans="2:17" ht="30" x14ac:dyDescent="0.45">
      <c r="B82" s="44" t="s">
        <v>70</v>
      </c>
      <c r="C82" s="57">
        <v>0</v>
      </c>
      <c r="D82" s="57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17"/>
        <v>0</v>
      </c>
    </row>
    <row r="83" spans="2:17" ht="33" customHeight="1" x14ac:dyDescent="0.45">
      <c r="B83" s="43" t="s">
        <v>71</v>
      </c>
      <c r="C83" s="54">
        <v>0</v>
      </c>
      <c r="D83" s="54">
        <f>+D84+D85</f>
        <v>0</v>
      </c>
      <c r="E83" s="58">
        <f t="shared" ref="E83:P83" si="18">+E84+E85</f>
        <v>0</v>
      </c>
      <c r="F83" s="58">
        <f t="shared" si="18"/>
        <v>0</v>
      </c>
      <c r="G83" s="58">
        <f t="shared" si="18"/>
        <v>0</v>
      </c>
      <c r="H83" s="58">
        <f t="shared" si="18"/>
        <v>0</v>
      </c>
      <c r="I83" s="58">
        <f t="shared" si="18"/>
        <v>0</v>
      </c>
      <c r="J83" s="58">
        <f t="shared" si="18"/>
        <v>0</v>
      </c>
      <c r="K83" s="58">
        <f t="shared" si="18"/>
        <v>0</v>
      </c>
      <c r="L83" s="58">
        <f t="shared" si="18"/>
        <v>0</v>
      </c>
      <c r="M83" s="58">
        <f t="shared" si="18"/>
        <v>0</v>
      </c>
      <c r="N83" s="58">
        <f t="shared" si="18"/>
        <v>0</v>
      </c>
      <c r="O83" s="58">
        <f t="shared" si="18"/>
        <v>0</v>
      </c>
      <c r="P83" s="58">
        <f t="shared" si="18"/>
        <v>0</v>
      </c>
      <c r="Q83" s="58">
        <f t="shared" si="17"/>
        <v>0</v>
      </c>
    </row>
    <row r="84" spans="2:17" ht="27" customHeight="1" x14ac:dyDescent="0.45">
      <c r="B84" s="44" t="s">
        <v>72</v>
      </c>
      <c r="C84" s="57">
        <v>0</v>
      </c>
      <c r="D84" s="57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17"/>
        <v>0</v>
      </c>
    </row>
    <row r="85" spans="2:17" ht="29.25" customHeight="1" x14ac:dyDescent="0.45">
      <c r="B85" s="44" t="s">
        <v>73</v>
      </c>
      <c r="C85" s="57">
        <v>0</v>
      </c>
      <c r="D85" s="57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17"/>
        <v>0</v>
      </c>
    </row>
    <row r="86" spans="2:17" ht="27.75" customHeight="1" x14ac:dyDescent="0.45">
      <c r="B86" s="43" t="s">
        <v>74</v>
      </c>
      <c r="C86" s="54">
        <v>0</v>
      </c>
      <c r="D86" s="54">
        <f>+D87</f>
        <v>0</v>
      </c>
      <c r="E86" s="55">
        <f t="shared" ref="E86:P86" si="19">+E87</f>
        <v>0</v>
      </c>
      <c r="F86" s="55">
        <f t="shared" si="19"/>
        <v>0</v>
      </c>
      <c r="G86" s="55">
        <f t="shared" si="19"/>
        <v>0</v>
      </c>
      <c r="H86" s="55">
        <f t="shared" si="19"/>
        <v>0</v>
      </c>
      <c r="I86" s="55">
        <f t="shared" si="19"/>
        <v>0</v>
      </c>
      <c r="J86" s="55">
        <f t="shared" si="19"/>
        <v>0</v>
      </c>
      <c r="K86" s="55">
        <f t="shared" si="19"/>
        <v>0</v>
      </c>
      <c r="L86" s="55">
        <f t="shared" si="19"/>
        <v>0</v>
      </c>
      <c r="M86" s="55">
        <f t="shared" si="19"/>
        <v>0</v>
      </c>
      <c r="N86" s="55">
        <f t="shared" si="19"/>
        <v>0</v>
      </c>
      <c r="O86" s="55">
        <f t="shared" si="19"/>
        <v>0</v>
      </c>
      <c r="P86" s="55">
        <f t="shared" si="19"/>
        <v>0</v>
      </c>
      <c r="Q86" s="55">
        <f t="shared" si="17"/>
        <v>0</v>
      </c>
    </row>
    <row r="87" spans="2:17" ht="29.25" customHeight="1" x14ac:dyDescent="0.45">
      <c r="B87" s="44" t="s">
        <v>75</v>
      </c>
      <c r="C87" s="57">
        <v>0</v>
      </c>
      <c r="D87" s="57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f t="shared" si="17"/>
        <v>0</v>
      </c>
    </row>
    <row r="88" spans="2:17" ht="32.25" customHeight="1" x14ac:dyDescent="0.5">
      <c r="B88" s="64" t="s">
        <v>65</v>
      </c>
      <c r="C88" s="65">
        <f>+C79+C13</f>
        <v>288421797</v>
      </c>
      <c r="D88" s="65">
        <f t="shared" ref="D88:P88" si="20">+D79+D13</f>
        <v>0</v>
      </c>
      <c r="E88" s="65">
        <f t="shared" si="20"/>
        <v>10906348.350000001</v>
      </c>
      <c r="F88" s="65">
        <f t="shared" si="20"/>
        <v>11308181.52</v>
      </c>
      <c r="G88" s="65">
        <f t="shared" si="20"/>
        <v>13815432.310000001</v>
      </c>
      <c r="H88" s="65">
        <f t="shared" si="20"/>
        <v>19914729.599999994</v>
      </c>
      <c r="I88" s="65">
        <f t="shared" si="20"/>
        <v>12274741.92</v>
      </c>
      <c r="J88" s="65">
        <f t="shared" si="20"/>
        <v>114363480.19</v>
      </c>
      <c r="K88" s="65">
        <f t="shared" si="20"/>
        <v>14305669.02</v>
      </c>
      <c r="L88" s="65">
        <f t="shared" si="20"/>
        <v>0</v>
      </c>
      <c r="M88" s="65">
        <f t="shared" si="20"/>
        <v>0</v>
      </c>
      <c r="N88" s="65">
        <f t="shared" si="20"/>
        <v>0</v>
      </c>
      <c r="O88" s="65">
        <f t="shared" si="20"/>
        <v>0</v>
      </c>
      <c r="P88" s="65">
        <f t="shared" si="20"/>
        <v>0</v>
      </c>
      <c r="Q88" s="65">
        <f>+Q79+Q13</f>
        <v>196888582.91</v>
      </c>
    </row>
    <row r="89" spans="2:17" ht="28.5" x14ac:dyDescent="0.45">
      <c r="B89" s="47" t="s">
        <v>111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ht="28.5" customHeight="1" x14ac:dyDescent="0.45">
      <c r="B90" s="47"/>
      <c r="C90" s="47"/>
      <c r="D90" s="47"/>
      <c r="E90" s="45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ht="21" customHeight="1" x14ac:dyDescent="0.45">
      <c r="B91" s="47"/>
      <c r="C91" s="47"/>
      <c r="D91" s="47"/>
      <c r="E91" s="45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ht="21" customHeight="1" x14ac:dyDescent="0.45">
      <c r="B92" s="47"/>
      <c r="C92" s="47"/>
      <c r="D92" s="47"/>
      <c r="E92" s="45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ht="21" customHeight="1" x14ac:dyDescent="0.45">
      <c r="B93" s="47"/>
      <c r="C93" s="47"/>
      <c r="D93" s="47"/>
      <c r="E93" s="45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ht="21" customHeight="1" x14ac:dyDescent="0.45">
      <c r="B94" s="47"/>
      <c r="C94" s="47"/>
      <c r="D94" s="47"/>
      <c r="E94" s="45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ht="21" customHeight="1" x14ac:dyDescent="0.45">
      <c r="B95" s="47"/>
      <c r="C95" s="47"/>
      <c r="D95" s="47"/>
      <c r="E95" s="45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ht="21" customHeight="1" x14ac:dyDescent="0.45">
      <c r="B96" s="47"/>
      <c r="C96" s="47"/>
      <c r="D96" s="47"/>
      <c r="E96" s="45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ht="21" customHeight="1" x14ac:dyDescent="0.45">
      <c r="B97" s="47"/>
      <c r="C97" s="47"/>
      <c r="D97" s="47"/>
      <c r="E97" s="4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ht="21" customHeight="1" x14ac:dyDescent="0.45">
      <c r="B98" s="47"/>
      <c r="C98" s="47"/>
      <c r="D98" s="47"/>
      <c r="E98" s="45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</row>
    <row r="99" spans="2:17" ht="21" customHeight="1" x14ac:dyDescent="0.45">
      <c r="B99" s="47"/>
      <c r="C99" s="47"/>
      <c r="D99" s="47"/>
      <c r="E99" s="45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</row>
    <row r="100" spans="2:17" ht="33" customHeight="1" x14ac:dyDescent="0.45">
      <c r="B100" s="47"/>
      <c r="C100" s="47"/>
      <c r="D100" s="47"/>
      <c r="E100" s="45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2:17" ht="21" customHeight="1" x14ac:dyDescent="0.45">
      <c r="B101" s="47"/>
      <c r="C101" s="47"/>
      <c r="D101" s="47"/>
      <c r="E101" s="45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2:17" ht="21" customHeight="1" x14ac:dyDescent="0.45">
      <c r="B102" s="47"/>
      <c r="C102" s="47"/>
      <c r="D102" s="47"/>
      <c r="E102" s="45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</row>
    <row r="103" spans="2:17" ht="21" customHeight="1" x14ac:dyDescent="0.45">
      <c r="B103" s="47"/>
      <c r="C103" s="47"/>
      <c r="D103" s="47"/>
      <c r="E103" s="45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  <row r="104" spans="2:17" ht="21" customHeight="1" x14ac:dyDescent="0.45">
      <c r="B104" s="47"/>
      <c r="C104" s="47"/>
      <c r="D104" s="47"/>
      <c r="E104" s="45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  <row r="105" spans="2:17" ht="21" customHeight="1" x14ac:dyDescent="0.45">
      <c r="B105" s="47"/>
      <c r="C105" s="47"/>
      <c r="D105" s="47"/>
      <c r="E105" s="45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</row>
    <row r="106" spans="2:17" ht="18.75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 ht="18.75" x14ac:dyDescent="0.3">
      <c r="B107" s="6"/>
      <c r="C107" s="6"/>
      <c r="D107" s="6"/>
      <c r="E107" s="17"/>
      <c r="F107" s="17"/>
      <c r="G107" s="17"/>
      <c r="H107" s="17"/>
      <c r="I107" s="17"/>
      <c r="J107" s="6"/>
      <c r="K107" s="6"/>
      <c r="L107" s="6"/>
      <c r="M107" s="6"/>
      <c r="N107" s="6"/>
      <c r="O107" s="6"/>
      <c r="P107" s="6"/>
      <c r="Q107" s="17"/>
    </row>
    <row r="108" spans="2:17" ht="18.75" x14ac:dyDescent="0.3">
      <c r="D108" s="6"/>
      <c r="E108" s="6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7"/>
    </row>
    <row r="109" spans="2:17" s="6" customFormat="1" ht="38.25" customHeight="1" x14ac:dyDescent="0.3">
      <c r="B109" s="97" t="s">
        <v>114</v>
      </c>
      <c r="C109" s="97"/>
      <c r="D109" s="98" t="s">
        <v>120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</row>
    <row r="110" spans="2:17" s="6" customFormat="1" ht="33.75" customHeight="1" x14ac:dyDescent="0.3">
      <c r="B110" s="97" t="s">
        <v>112</v>
      </c>
      <c r="C110" s="97"/>
      <c r="D110" s="98" t="s">
        <v>121</v>
      </c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</row>
    <row r="111" spans="2:17" s="6" customFormat="1" ht="38.25" customHeight="1" x14ac:dyDescent="0.3">
      <c r="B111" s="97" t="s">
        <v>119</v>
      </c>
      <c r="C111" s="97"/>
      <c r="D111" s="98" t="s">
        <v>122</v>
      </c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</row>
    <row r="112" spans="2:17" s="6" customFormat="1" ht="31.5" x14ac:dyDescent="0.5"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s="6" customFormat="1" ht="18.75" x14ac:dyDescent="0.3"/>
    <row r="114" spans="2:17" s="6" customFormat="1" ht="18.75" x14ac:dyDescent="0.3"/>
    <row r="115" spans="2:17" s="6" customFormat="1" ht="18.75" x14ac:dyDescent="0.3"/>
    <row r="116" spans="2:17" s="6" customFormat="1" ht="34.5" customHeight="1" x14ac:dyDescent="0.3"/>
    <row r="117" spans="2:17" s="6" customFormat="1" ht="33" customHeight="1" x14ac:dyDescent="0.3"/>
    <row r="118" spans="2:17" s="6" customFormat="1" ht="37.5" customHeight="1" x14ac:dyDescent="0.45">
      <c r="B118" s="95" t="s">
        <v>116</v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</row>
    <row r="119" spans="2:17" s="6" customFormat="1" ht="30" customHeight="1" x14ac:dyDescent="0.45">
      <c r="B119" s="95" t="s">
        <v>113</v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</row>
    <row r="120" spans="2:17" s="6" customFormat="1" ht="30" customHeight="1" x14ac:dyDescent="0.45">
      <c r="B120" s="95" t="s">
        <v>118</v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</row>
    <row r="121" spans="2:17" s="6" customFormat="1" ht="30" customHeight="1" x14ac:dyDescent="0.45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</row>
    <row r="122" spans="2:17" s="6" customFormat="1" ht="30" customHeight="1" x14ac:dyDescent="0.3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s="6" customFormat="1" ht="33.75" customHeight="1" x14ac:dyDescent="0.3"/>
    <row r="124" spans="2:17" ht="18.75" x14ac:dyDescent="0.3">
      <c r="C124" s="14"/>
      <c r="D124" s="14"/>
      <c r="E124" s="14"/>
      <c r="F124" s="14"/>
      <c r="G124" s="14"/>
      <c r="H124" s="14"/>
      <c r="I124" s="6"/>
      <c r="J124" s="6"/>
      <c r="K124" s="6"/>
      <c r="L124" s="6"/>
      <c r="M124" s="6"/>
      <c r="N124" s="6"/>
      <c r="O124" s="6"/>
      <c r="P124" s="6"/>
      <c r="Q124" s="6"/>
    </row>
    <row r="125" spans="2:17" ht="18.75" x14ac:dyDescent="0.3">
      <c r="C125" s="14"/>
      <c r="D125" s="14"/>
      <c r="E125" s="14"/>
      <c r="F125" s="14"/>
      <c r="G125" s="14"/>
      <c r="H125" s="14"/>
      <c r="I125" s="6"/>
      <c r="J125" s="6"/>
      <c r="K125" s="6"/>
      <c r="L125" s="6"/>
      <c r="M125" s="6"/>
      <c r="N125" s="6"/>
      <c r="O125" s="6"/>
      <c r="P125" s="6"/>
      <c r="Q125" s="6"/>
    </row>
  </sheetData>
  <mergeCells count="19">
    <mergeCell ref="B118:Q118"/>
    <mergeCell ref="B119:Q119"/>
    <mergeCell ref="B122:Q122"/>
    <mergeCell ref="B109:C109"/>
    <mergeCell ref="B110:C110"/>
    <mergeCell ref="B111:C111"/>
    <mergeCell ref="D109:Q109"/>
    <mergeCell ref="D110:Q110"/>
    <mergeCell ref="D111:Q111"/>
    <mergeCell ref="B120:Q120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1" right="0.62" top="0.28000000000000003" bottom="0.2" header="0.23" footer="0.2"/>
  <pageSetup scale="18" orientation="portrait" r:id="rId1"/>
  <rowBreaks count="1" manualBreakCount="1">
    <brk id="74" min="1" max="16" man="1"/>
  </rowBreaks>
  <ignoredErrors>
    <ignoredError sqref="E13 Q49 Q16 Q30 Q5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Aprobado'!Área_de_impresión</vt:lpstr>
      <vt:lpstr>'P2 Presupuesto Aprob-Ejecuc.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E. Jimenez G.</cp:lastModifiedBy>
  <cp:lastPrinted>2025-08-06T18:11:39Z</cp:lastPrinted>
  <dcterms:created xsi:type="dcterms:W3CDTF">2021-07-29T18:58:50Z</dcterms:created>
  <dcterms:modified xsi:type="dcterms:W3CDTF">2025-08-06T18:31:51Z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