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Diciembre 2023\"/>
    </mc:Choice>
  </mc:AlternateContent>
  <xr:revisionPtr revIDLastSave="0" documentId="13_ncr:1_{8BB4C6E0-5AD6-49DD-ADAE-E31DBF4DF04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Mensual'!$A$6:$N$105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4" i="3" l="1"/>
  <c r="L84" i="3"/>
  <c r="K84" i="3"/>
  <c r="J84" i="3"/>
  <c r="I84" i="3"/>
  <c r="H84" i="3"/>
  <c r="G84" i="3"/>
  <c r="F84" i="3"/>
  <c r="E84" i="3"/>
  <c r="D84" i="3"/>
  <c r="C84" i="3"/>
  <c r="B84" i="3"/>
  <c r="M81" i="3"/>
  <c r="L81" i="3"/>
  <c r="K81" i="3"/>
  <c r="J81" i="3"/>
  <c r="I81" i="3"/>
  <c r="H81" i="3"/>
  <c r="G81" i="3"/>
  <c r="F81" i="3"/>
  <c r="E81" i="3"/>
  <c r="D81" i="3"/>
  <c r="C81" i="3"/>
  <c r="B81" i="3"/>
  <c r="B77" i="3" s="1"/>
  <c r="B78" i="3"/>
  <c r="B73" i="3"/>
  <c r="N73" i="3" s="1"/>
  <c r="B70" i="3"/>
  <c r="M65" i="3"/>
  <c r="L65" i="3"/>
  <c r="K65" i="3"/>
  <c r="M55" i="3"/>
  <c r="L55" i="3"/>
  <c r="K55" i="3"/>
  <c r="J55" i="3"/>
  <c r="I55" i="3"/>
  <c r="H55" i="3"/>
  <c r="G55" i="3"/>
  <c r="F55" i="3"/>
  <c r="E55" i="3"/>
  <c r="D55" i="3"/>
  <c r="C55" i="3"/>
  <c r="B55" i="3"/>
  <c r="M29" i="3"/>
  <c r="L29" i="3"/>
  <c r="K29" i="3"/>
  <c r="J29" i="3"/>
  <c r="I29" i="3"/>
  <c r="H29" i="3"/>
  <c r="G29" i="3"/>
  <c r="F29" i="3"/>
  <c r="E29" i="3"/>
  <c r="D29" i="3"/>
  <c r="C29" i="3"/>
  <c r="B29" i="3"/>
  <c r="M19" i="3"/>
  <c r="L19" i="3"/>
  <c r="K19" i="3"/>
  <c r="J19" i="3"/>
  <c r="I19" i="3"/>
  <c r="H19" i="3"/>
  <c r="G19" i="3"/>
  <c r="F19" i="3"/>
  <c r="E19" i="3"/>
  <c r="D19" i="3"/>
  <c r="C19" i="3"/>
  <c r="B19" i="3"/>
  <c r="M13" i="3"/>
  <c r="L13" i="3"/>
  <c r="K13" i="3"/>
  <c r="J13" i="3"/>
  <c r="J12" i="3" s="1"/>
  <c r="I13" i="3"/>
  <c r="I12" i="3" s="1"/>
  <c r="H13" i="3"/>
  <c r="G13" i="3"/>
  <c r="G12" i="3" s="1"/>
  <c r="F13" i="3"/>
  <c r="E13" i="3"/>
  <c r="E12" i="3" s="1"/>
  <c r="D13" i="3"/>
  <c r="D12" i="3" s="1"/>
  <c r="C13" i="3"/>
  <c r="B13" i="3"/>
  <c r="L12" i="3"/>
  <c r="C12" i="3"/>
  <c r="N78" i="3"/>
  <c r="N85" i="3"/>
  <c r="N83" i="3"/>
  <c r="N82" i="3"/>
  <c r="N80" i="3"/>
  <c r="N79" i="3"/>
  <c r="N76" i="3"/>
  <c r="N75" i="3"/>
  <c r="N74" i="3"/>
  <c r="N72" i="3"/>
  <c r="N71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8" i="3"/>
  <c r="N27" i="3"/>
  <c r="N26" i="3"/>
  <c r="N25" i="3"/>
  <c r="N24" i="3"/>
  <c r="N23" i="3"/>
  <c r="N22" i="3"/>
  <c r="N21" i="3"/>
  <c r="N20" i="3"/>
  <c r="N18" i="3"/>
  <c r="N17" i="3"/>
  <c r="N16" i="3"/>
  <c r="N15" i="3"/>
  <c r="N14" i="3"/>
  <c r="H12" i="3" l="1"/>
  <c r="B12" i="3"/>
  <c r="M12" i="3"/>
  <c r="M86" i="3" s="1"/>
  <c r="K12" i="3"/>
  <c r="F12" i="3"/>
  <c r="F86" i="3" s="1"/>
  <c r="N70" i="3"/>
  <c r="D86" i="3"/>
  <c r="N77" i="3"/>
  <c r="N84" i="3"/>
  <c r="N81" i="3"/>
  <c r="J86" i="3"/>
  <c r="H86" i="3"/>
  <c r="N13" i="3"/>
  <c r="N19" i="3"/>
  <c r="N55" i="3"/>
  <c r="N29" i="3"/>
  <c r="L86" i="3"/>
  <c r="N12" i="3" l="1"/>
  <c r="K86" i="3"/>
  <c r="G86" i="3"/>
  <c r="E86" i="3"/>
  <c r="C86" i="3"/>
  <c r="I86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B86" i="3" l="1"/>
  <c r="N86" i="3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<sst xmlns="http://schemas.openxmlformats.org/spreadsheetml/2006/main" count="200" uniqueCount="121">
  <si>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</si>
  <si>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</si>
  <si>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</si>
  <si>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</si>
  <si>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</si>
  <si>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</si>
  <si>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</si>
  <si>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</si>
  <si>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</si>
  <si>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</si>
  <si>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</si>
  <si>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</si>
  <si>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</si>
  <si>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</si>
  <si>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</si>
  <si>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</si>
  <si>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</si>
  <si>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</si>
  <si>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</si>
  <si>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</si>
  <si>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</si>
  <si>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</si>
  <si>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</si>
  <si>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</si>
  <si>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</si>
  <si>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</si>
  <si>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</si>
  <si>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</si>
  <si>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</si>
  <si>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</si>
  <si>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</si>
  <si>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</si>
  <si>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</si>
  <si>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</si>
  <si>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</si>
  <si>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</si>
  <si>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</si>
  <si>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</si>
  <si>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</si>
  <si>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</si>
  <si>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</si>
  <si>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</si>
  <si>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</si>
  <si>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</si>
  <si>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</si>
  <si>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</si>
  <si>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</si>
  <si>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</si>
  <si>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</si>
  <si>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</si>
  <si>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</si>
  <si>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</si>
  <si>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</si>
  <si>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</si>
  <si>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</si>
  <si>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</si>
  <si>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</si>
  <si>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</si>
  <si>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</si>
  <si>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</si>
  <si>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</si>
  <si>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</si>
  <si>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</si>
  <si>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</si>
  <si>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</si>
  <si>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</si>
  <si>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</si>
  <si>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</si>
  <si>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</si>
  <si>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</si>
  <si>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</si>
  <si>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</si>
  <si>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</si>
  <si>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</si>
  <si>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</si>
  <si>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</si>
  <si>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</si>
  <si>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</si>
  <si>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</si>
  <si>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</si>
  <si>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</si>
  <si>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</si>
  <si>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</si>
  <si>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</si>
  <si>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</si>
  <si>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</si>
  <si>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</si>
  <si>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</si>
  <si>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</si>
  <si>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</si>
  <si>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</si>
  <si>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</si>
  <si>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</si>
  <si>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</si>
  <si>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</si>
  <si>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</si>
  <si>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</si>
  <si>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</si>
  <si>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</si>
  <si>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</si>
  <si>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</si>
  <si>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</si>
  <si>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</si>
  <si>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</si>
  <si>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</si>
  <si>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</si>
  <si>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</si>
  <si>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</si>
  <si>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</si>
  <si>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</si>
  <si>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</si>
  <si>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</si>
  <si>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</si>
  <si>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                                                                                                      Claudio A. Caamaño Vélez</t>
  </si>
  <si>
    <t xml:space="preserve">                                                                                                                                                                                                                        Aprobado por      </t>
  </si>
  <si>
    <t xml:space="preserve">                                                                                                                                                                                                                     Director Ejecutivo</t>
  </si>
  <si>
    <t xml:space="preserve">                                                 Ilania Quezada Luciano</t>
  </si>
  <si>
    <t xml:space="preserve">                                                       Preparado por </t>
  </si>
  <si>
    <t xml:space="preserve">                                                  Enc. de Presupuesto</t>
  </si>
  <si>
    <t>Diciembre 2023</t>
  </si>
  <si>
    <t xml:space="preserve">                                                                                                                                                                    Enc. Depto. Administrativo y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</si>
</sst>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vertical="top" wrapText="1" readingOrder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 readingOrder="1"/>
    </xf>
    <xf numFmtId="0" fontId="16" fillId="3" borderId="0" xfId="0" applyFont="1" applyFill="1"/>
    <xf numFmtId="164" fontId="16" fillId="0" borderId="0" xfId="0" applyNumberFormat="1" applyFont="1"/>
    <xf numFmtId="0" fontId="16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2" fillId="2" borderId="2" xfId="0" applyFont="1" applyFill="1" applyBorder="1" applyAlignment="1">
      <alignment vertical="center"/>
    </xf>
    <xf numFmtId="43" fontId="22" fillId="2" borderId="2" xfId="0" applyNumberFormat="1" applyFont="1" applyFill="1" applyBorder="1"/>
    <xf numFmtId="164" fontId="22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4" fillId="0" borderId="0" xfId="1" applyFont="1"/>
    <xf numFmtId="0" fontId="25" fillId="0" borderId="0" xfId="0" applyFont="1"/>
    <xf numFmtId="0" fontId="26" fillId="2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28" fillId="0" borderId="5" xfId="0" applyFont="1" applyBorder="1" applyAlignment="1">
      <alignment horizontal="center" vertical="top" wrapText="1" readingOrder="1"/>
    </xf>
    <xf numFmtId="0" fontId="28" fillId="0" borderId="0" xfId="0" applyFont="1" applyAlignment="1">
      <alignment horizontal="center" vertical="top" wrapText="1" readingOrder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0" fontId="30" fillId="0" borderId="1" xfId="0" applyFont="1" applyBorder="1" applyAlignment="1">
      <alignment horizontal="left"/>
    </xf>
    <xf numFmtId="0" fontId="30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0" fontId="24" fillId="0" borderId="0" xfId="0" applyFont="1" applyAlignment="1">
      <alignment horizontal="left" vertical="justify" wrapText="1" indent="2"/>
    </xf>
    <xf numFmtId="0" fontId="30" fillId="0" borderId="0" xfId="0" applyFont="1" applyAlignment="1">
      <alignment horizontal="left" vertical="justify" wrapText="1" indent="2"/>
    </xf>
    <xf numFmtId="43" fontId="27" fillId="0" borderId="1" xfId="0" applyNumberFormat="1" applyFont="1" applyBorder="1"/>
    <xf numFmtId="43" fontId="27" fillId="0" borderId="0" xfId="1" applyFont="1"/>
    <xf numFmtId="43" fontId="31" fillId="0" borderId="0" xfId="1" applyFont="1"/>
    <xf numFmtId="43" fontId="31" fillId="0" borderId="6" xfId="1" applyFont="1" applyBorder="1"/>
    <xf numFmtId="43" fontId="31" fillId="0" borderId="0" xfId="1" applyFont="1" applyBorder="1"/>
    <xf numFmtId="43" fontId="27" fillId="0" borderId="0" xfId="1" applyFont="1" applyBorder="1"/>
    <xf numFmtId="43" fontId="31" fillId="0" borderId="0" xfId="0" applyNumberFormat="1" applyFont="1"/>
    <xf numFmtId="164" fontId="27" fillId="0" borderId="1" xfId="0" applyNumberFormat="1" applyFont="1" applyBorder="1"/>
    <xf numFmtId="43" fontId="27" fillId="0" borderId="1" xfId="1" applyFont="1" applyBorder="1"/>
    <xf numFmtId="43" fontId="32" fillId="2" borderId="2" xfId="1" applyFont="1" applyFill="1" applyBorder="1"/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center"/>
    </xf>
    <xf numFmtId="0" fontId="31" fillId="0" borderId="0" xfId="0" applyFont="1"/>
    <xf numFmtId="0" fontId="3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1494252</xdr:colOff>
      <xdr:row>5</xdr:row>
      <xdr:rowOff>32288</xdr:rowOff>
    </xdr:from>
    <xdr:to>
      <xdr:col>12</xdr:col>
      <xdr:colOff>2000253</xdr:colOff>
      <xdr:row>9</xdr:row>
      <xdr:rowOff>200647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0323" y="998395"/>
          <a:ext cx="2519858" cy="171957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5</xdr:row>
      <xdr:rowOff>50970</xdr:rowOff>
    </xdr:from>
    <xdr:to>
      <xdr:col>0</xdr:col>
      <xdr:colOff>2966356</xdr:colOff>
      <xdr:row>9</xdr:row>
      <xdr:rowOff>244928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071" y="812970"/>
          <a:ext cx="2626178" cy="1745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48" t="s">
        <v>92</v>
      </c>
      <c r="D3" s="49"/>
      <c r="E3" s="49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46" t="s">
        <v>93</v>
      </c>
      <c r="D4" s="47"/>
      <c r="E4" s="47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55" t="s">
        <v>94</v>
      </c>
      <c r="D5" s="56"/>
      <c r="E5" s="56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46" t="s">
        <v>101</v>
      </c>
      <c r="D6" s="47"/>
      <c r="E6" s="47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50" t="s">
        <v>76</v>
      </c>
      <c r="D7" s="51"/>
      <c r="E7" s="51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52" t="s">
        <v>66</v>
      </c>
      <c r="D8" s="53" t="s">
        <v>91</v>
      </c>
      <c r="E8" s="53" t="s">
        <v>90</v>
      </c>
      <c r="F8" s="24"/>
    </row>
    <row r="9" spans="2:16" ht="23.25" customHeight="1" x14ac:dyDescent="0.3">
      <c r="C9" s="52"/>
      <c r="D9" s="54"/>
      <c r="E9" s="54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58" t="s">
        <v>103</v>
      </c>
      <c r="D91" s="58"/>
      <c r="E91" s="27" t="s">
        <v>96</v>
      </c>
      <c r="F91" s="27"/>
      <c r="G91" s="13"/>
    </row>
    <row r="92" spans="3:7" ht="16.5" x14ac:dyDescent="0.25">
      <c r="C92" s="58" t="s">
        <v>108</v>
      </c>
      <c r="D92" s="58"/>
      <c r="E92" s="27" t="s">
        <v>109</v>
      </c>
      <c r="F92" s="27"/>
      <c r="G92" s="14"/>
    </row>
    <row r="93" spans="3:7" ht="18.75" customHeight="1" x14ac:dyDescent="0.25">
      <c r="C93" s="58" t="s">
        <v>102</v>
      </c>
      <c r="D93" s="58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57" t="s">
        <v>100</v>
      </c>
      <c r="D95" s="57"/>
      <c r="E95" s="57"/>
      <c r="F95" s="57"/>
      <c r="G95" s="6"/>
    </row>
    <row r="96" spans="3:7" ht="18.75" x14ac:dyDescent="0.3">
      <c r="C96" s="57" t="s">
        <v>97</v>
      </c>
      <c r="D96" s="57"/>
      <c r="E96" s="57"/>
      <c r="F96" s="57"/>
      <c r="G96" s="6"/>
    </row>
    <row r="97" spans="3:7" ht="18.75" x14ac:dyDescent="0.3">
      <c r="C97" s="57" t="s">
        <v>98</v>
      </c>
      <c r="D97" s="57"/>
      <c r="E97" s="57"/>
      <c r="F97" s="57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4"/>
  <sheetViews>
    <sheetView showGridLines="0" tabSelected="1" showWhiteSpace="0" zoomScale="70" zoomScaleNormal="70" zoomScaleSheetLayoutView="48" zoomScalePageLayoutView="59" workbookViewId="0">
      <selection activeCell="A13" sqref="A13"/>
    </sheetView>
  </sheetViews>
  <sheetFormatPr defaultColWidth="11.42578125" defaultRowHeight="18.75" x14ac:dyDescent="0.3"/>
  <cols>
    <col min="1" max="1" width="95.42578125" style="6" customWidth="1"/>
    <col min="2" max="2" width="27.7109375" style="6" customWidth="1"/>
    <col min="3" max="3" width="29" style="6" customWidth="1"/>
    <col min="4" max="4" width="27.85546875" style="6" customWidth="1"/>
    <col min="5" max="5" width="28.85546875" style="6" customWidth="1"/>
    <col min="6" max="6" width="30.28515625" style="6" customWidth="1"/>
    <col min="7" max="7" width="31" style="6" customWidth="1"/>
    <col min="8" max="8" width="30.42578125" style="6" customWidth="1"/>
    <col min="9" max="9" width="29" style="6" customWidth="1"/>
    <col min="10" max="10" width="30.7109375" style="6" customWidth="1"/>
    <col min="11" max="11" width="31" style="6" customWidth="1"/>
    <col min="12" max="12" width="30.28515625" style="6" customWidth="1"/>
    <col min="13" max="13" width="32.28515625" style="6" customWidth="1"/>
    <col min="14" max="14" width="32.7109375" style="6" customWidth="1"/>
    <col min="15" max="16384" width="11.42578125" style="6"/>
  </cols>
  <sheetData>
    <row r="1" spans="1:14" ht="12" customHeight="1" x14ac:dyDescent="0.3"/>
    <row r="2" spans="1:14" ht="16.5" customHeight="1" x14ac:dyDescent="0.3"/>
    <row r="3" spans="1:14" ht="16.5" customHeight="1" x14ac:dyDescent="0.3"/>
    <row r="4" spans="1:14" ht="16.5" customHeight="1" x14ac:dyDescent="0.3"/>
    <row r="5" spans="1:14" ht="16.5" customHeight="1" x14ac:dyDescent="0.3"/>
    <row r="6" spans="1:14" ht="31.5" customHeight="1" x14ac:dyDescent="0.3">
      <c r="A6" s="59" t="s">
        <v>92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33" customHeight="1" x14ac:dyDescent="0.3">
      <c r="A7" s="59" t="s">
        <v>93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4" ht="28.5" x14ac:dyDescent="0.3">
      <c r="A8" s="61" t="s">
        <v>119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4" ht="28.5" customHeight="1" x14ac:dyDescent="0.3">
      <c r="A9" s="59" t="s">
        <v>95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pans="1:14" ht="22.5" customHeight="1" x14ac:dyDescent="0.3">
      <c r="A10" s="63" t="s">
        <v>76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23.25" customHeight="1" x14ac:dyDescent="0.3">
      <c r="A11" s="42" t="s">
        <v>66</v>
      </c>
      <c r="B11" s="43" t="s">
        <v>78</v>
      </c>
      <c r="C11" s="43" t="s">
        <v>79</v>
      </c>
      <c r="D11" s="43" t="s">
        <v>80</v>
      </c>
      <c r="E11" s="43" t="s">
        <v>81</v>
      </c>
      <c r="F11" s="44" t="s">
        <v>82</v>
      </c>
      <c r="G11" s="43" t="s">
        <v>83</v>
      </c>
      <c r="H11" s="44" t="s">
        <v>84</v>
      </c>
      <c r="I11" s="43" t="s">
        <v>85</v>
      </c>
      <c r="J11" s="43" t="s">
        <v>86</v>
      </c>
      <c r="K11" s="43" t="s">
        <v>87</v>
      </c>
      <c r="L11" s="43" t="s">
        <v>88</v>
      </c>
      <c r="M11" s="44" t="s">
        <v>89</v>
      </c>
      <c r="N11" s="43" t="s">
        <v>77</v>
      </c>
    </row>
    <row r="12" spans="1:14" ht="32.25" customHeight="1" x14ac:dyDescent="0.45">
      <c r="A12" s="64" t="s">
        <v>0</v>
      </c>
      <c r="B12" s="69">
        <f>+B13+B19+B29+B39+B48+B55+B66+B70+B73</f>
        <v>7310698.71</v>
      </c>
      <c r="C12" s="69">
        <f t="shared" ref="C12:D12" si="0">+C13+C19+C29+C39+C48+C55+C66+C70+C73</f>
        <v>8927180.6600000001</v>
      </c>
      <c r="D12" s="69">
        <f t="shared" si="0"/>
        <v>9123124.2599999998</v>
      </c>
      <c r="E12" s="69">
        <f t="shared" ref="E12:G12" si="1">+E13+E19+E29+E39+E48+E55+E66+E70+E73+E77</f>
        <v>8510664.7699999996</v>
      </c>
      <c r="F12" s="69">
        <f t="shared" si="1"/>
        <v>11789198.630000001</v>
      </c>
      <c r="G12" s="69">
        <f t="shared" si="1"/>
        <v>9420068.6600000001</v>
      </c>
      <c r="H12" s="69">
        <f>+H13+H19+H29+H39+H48+H55+H66+H70+H73+H77</f>
        <v>10277794.620000003</v>
      </c>
      <c r="I12" s="69">
        <f t="shared" ref="I12:J12" si="2">+I13+I19+I29+I39+I48+I55+I66+I70+I73+I77</f>
        <v>8936931.1500000004</v>
      </c>
      <c r="J12" s="69">
        <f t="shared" si="2"/>
        <v>10777020.770000001</v>
      </c>
      <c r="K12" s="69">
        <f>+K13+K19+K29+K39+K48+K55+K65+K70+K73+K77</f>
        <v>10677767.210000001</v>
      </c>
      <c r="L12" s="69">
        <f>+L13+L19+L29+L39+L48+L55+L65+L70+L73+L77</f>
        <v>10454687.720000001</v>
      </c>
      <c r="M12" s="69">
        <f>+M13+M19+M29+M39+M48+M55+M65+M70+M73+M77</f>
        <v>36552221.579999991</v>
      </c>
      <c r="N12" s="69">
        <f>+B12+C12+D12+E12+F12+G12+H12+I12+J12+K12+L12+M12</f>
        <v>142757358.74000001</v>
      </c>
    </row>
    <row r="13" spans="1:14" ht="27" customHeight="1" x14ac:dyDescent="0.45">
      <c r="A13" s="65" t="s">
        <v>1</v>
      </c>
      <c r="B13" s="70">
        <f t="shared" ref="B13:M13" si="3">+B14+B15+B16+B17+B18</f>
        <v>7140905.9100000001</v>
      </c>
      <c r="C13" s="70">
        <f t="shared" si="3"/>
        <v>8228538.7000000002</v>
      </c>
      <c r="D13" s="70">
        <f t="shared" si="3"/>
        <v>7668391.1400000006</v>
      </c>
      <c r="E13" s="70">
        <f t="shared" si="3"/>
        <v>7624288.5</v>
      </c>
      <c r="F13" s="70">
        <f t="shared" si="3"/>
        <v>7778637.1400000006</v>
      </c>
      <c r="G13" s="70">
        <f t="shared" si="3"/>
        <v>7805818.0600000005</v>
      </c>
      <c r="H13" s="70">
        <f t="shared" si="3"/>
        <v>7884776.830000001</v>
      </c>
      <c r="I13" s="70">
        <f t="shared" si="3"/>
        <v>7828343.8400000008</v>
      </c>
      <c r="J13" s="70">
        <f t="shared" si="3"/>
        <v>7492456.1800000006</v>
      </c>
      <c r="K13" s="70">
        <f t="shared" si="3"/>
        <v>7874461.7300000004</v>
      </c>
      <c r="L13" s="70">
        <f>+L14+L15+L16+L17+L18</f>
        <v>7645413.6900000004</v>
      </c>
      <c r="M13" s="70">
        <f t="shared" si="3"/>
        <v>25870923.34</v>
      </c>
      <c r="N13" s="70">
        <f t="shared" ref="N13:N78" si="4">+B13+C13+D13+E13+F13+G13+H13+I13+J13+K13+L13+M13</f>
        <v>110842955.06000002</v>
      </c>
    </row>
    <row r="14" spans="1:14" ht="23.25" customHeight="1" x14ac:dyDescent="0.45">
      <c r="A14" s="66" t="s">
        <v>2</v>
      </c>
      <c r="B14" s="71">
        <v>6215000</v>
      </c>
      <c r="C14" s="71">
        <v>7186284.6299999999</v>
      </c>
      <c r="D14" s="71">
        <v>6694094.8500000006</v>
      </c>
      <c r="E14" s="71">
        <v>6630833.3300000001</v>
      </c>
      <c r="F14" s="71">
        <v>6765000</v>
      </c>
      <c r="G14" s="71">
        <v>6788000</v>
      </c>
      <c r="H14" s="71">
        <v>6769839.040000001</v>
      </c>
      <c r="I14" s="71">
        <v>6766190.3100000005</v>
      </c>
      <c r="J14" s="71">
        <v>6465000</v>
      </c>
      <c r="K14" s="71">
        <v>6827950.1600000001</v>
      </c>
      <c r="L14" s="71">
        <v>6619976.0099999998</v>
      </c>
      <c r="M14" s="71">
        <v>13184007.91</v>
      </c>
      <c r="N14" s="71">
        <f t="shared" si="4"/>
        <v>86912176.24000001</v>
      </c>
    </row>
    <row r="15" spans="1:14" ht="21.75" customHeight="1" x14ac:dyDescent="0.45">
      <c r="A15" s="66" t="s">
        <v>3</v>
      </c>
      <c r="B15" s="71">
        <v>0</v>
      </c>
      <c r="C15" s="72">
        <v>0</v>
      </c>
      <c r="D15" s="71">
        <v>0</v>
      </c>
      <c r="E15" s="71">
        <v>0</v>
      </c>
      <c r="F15" s="71">
        <v>0</v>
      </c>
      <c r="G15" s="71">
        <v>0</v>
      </c>
      <c r="H15" s="71">
        <v>112000</v>
      </c>
      <c r="I15" s="71">
        <v>56000</v>
      </c>
      <c r="J15" s="71">
        <v>56000</v>
      </c>
      <c r="K15" s="71">
        <v>56000</v>
      </c>
      <c r="L15" s="71">
        <v>56000</v>
      </c>
      <c r="M15" s="71">
        <v>11717477.75</v>
      </c>
      <c r="N15" s="71">
        <f t="shared" si="4"/>
        <v>12053477.75</v>
      </c>
    </row>
    <row r="16" spans="1:14" ht="23.25" customHeight="1" x14ac:dyDescent="0.45">
      <c r="A16" s="66" t="s">
        <v>4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f t="shared" si="4"/>
        <v>0</v>
      </c>
    </row>
    <row r="17" spans="1:14" ht="25.5" customHeight="1" x14ac:dyDescent="0.45">
      <c r="A17" s="66" t="s">
        <v>5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f t="shared" si="4"/>
        <v>0</v>
      </c>
    </row>
    <row r="18" spans="1:14" ht="26.25" customHeight="1" x14ac:dyDescent="0.45">
      <c r="A18" s="67" t="s">
        <v>6</v>
      </c>
      <c r="B18" s="71">
        <v>925905.91</v>
      </c>
      <c r="C18" s="71">
        <v>1042254.0700000002</v>
      </c>
      <c r="D18" s="71">
        <v>974296.29</v>
      </c>
      <c r="E18" s="71">
        <v>993455.17000000016</v>
      </c>
      <c r="F18" s="71">
        <v>1013637.1400000002</v>
      </c>
      <c r="G18" s="71">
        <v>1017818.0600000002</v>
      </c>
      <c r="H18" s="71">
        <v>1002937.7900000002</v>
      </c>
      <c r="I18" s="71">
        <v>1006153.5300000001</v>
      </c>
      <c r="J18" s="71">
        <v>971456.18000000028</v>
      </c>
      <c r="K18" s="71">
        <v>990511.5700000003</v>
      </c>
      <c r="L18" s="71">
        <v>969437.68000000028</v>
      </c>
      <c r="M18" s="71">
        <v>969437.68000000028</v>
      </c>
      <c r="N18" s="71">
        <f t="shared" si="4"/>
        <v>11877301.070000002</v>
      </c>
    </row>
    <row r="19" spans="1:14" ht="25.5" customHeight="1" x14ac:dyDescent="0.45">
      <c r="A19" s="65" t="s">
        <v>7</v>
      </c>
      <c r="B19" s="70">
        <f t="shared" ref="B19:J19" si="5">+B20+B21+B22+B23+B24+B25+B26+B27+B28</f>
        <v>169792.8</v>
      </c>
      <c r="C19" s="70">
        <f t="shared" si="5"/>
        <v>557837.31999999995</v>
      </c>
      <c r="D19" s="70">
        <f>+D20+D21+D22+D23+D24+D25+D26+D27+D28</f>
        <v>810356.7</v>
      </c>
      <c r="E19" s="70">
        <f>+E20+E21+E22+E23+E24+E25+E26+E27+E28</f>
        <v>421192.35000000003</v>
      </c>
      <c r="F19" s="70">
        <f t="shared" si="5"/>
        <v>943123.67</v>
      </c>
      <c r="G19" s="70">
        <f t="shared" si="5"/>
        <v>1157598.49</v>
      </c>
      <c r="H19" s="70">
        <f t="shared" si="5"/>
        <v>2140605.5</v>
      </c>
      <c r="I19" s="70">
        <f t="shared" si="5"/>
        <v>599874.62999999989</v>
      </c>
      <c r="J19" s="70">
        <f t="shared" si="5"/>
        <v>1574810.01</v>
      </c>
      <c r="K19" s="70">
        <f>+K20+K21+K22+K23+K24+K25+K26+K27+K28</f>
        <v>2318535.5699999998</v>
      </c>
      <c r="L19" s="70">
        <f>+L20+L21+L22+L23+L24+L25+L26+L27+L28</f>
        <v>1431569.6800000002</v>
      </c>
      <c r="M19" s="70">
        <f>+M20+M21+M22+M23+M24+M25+M26+M27+M28</f>
        <v>5958161.3100000005</v>
      </c>
      <c r="N19" s="70">
        <f t="shared" si="4"/>
        <v>18083458.030000001</v>
      </c>
    </row>
    <row r="20" spans="1:14" ht="24" customHeight="1" x14ac:dyDescent="0.45">
      <c r="A20" s="66" t="s">
        <v>8</v>
      </c>
      <c r="B20" s="71">
        <v>69643.8</v>
      </c>
      <c r="C20" s="71">
        <v>63789.72</v>
      </c>
      <c r="D20" s="71">
        <v>448854.69999999995</v>
      </c>
      <c r="E20" s="71">
        <v>72073.34</v>
      </c>
      <c r="F20" s="71">
        <v>104036.04</v>
      </c>
      <c r="G20" s="71">
        <v>258697.19</v>
      </c>
      <c r="H20" s="71">
        <v>191222.94</v>
      </c>
      <c r="I20" s="71">
        <v>104588</v>
      </c>
      <c r="J20" s="71">
        <v>210873.59999999998</v>
      </c>
      <c r="K20" s="71">
        <v>0</v>
      </c>
      <c r="L20" s="71">
        <v>588720.17000000004</v>
      </c>
      <c r="M20" s="71">
        <v>379341.09</v>
      </c>
      <c r="N20" s="71">
        <f t="shared" si="4"/>
        <v>2491840.59</v>
      </c>
    </row>
    <row r="21" spans="1:14" ht="27.75" customHeight="1" x14ac:dyDescent="0.45">
      <c r="A21" s="67" t="s">
        <v>9</v>
      </c>
      <c r="B21" s="71">
        <v>0</v>
      </c>
      <c r="C21" s="71">
        <v>0</v>
      </c>
      <c r="D21" s="71">
        <v>60829</v>
      </c>
      <c r="E21" s="71">
        <v>1719.97</v>
      </c>
      <c r="F21" s="71">
        <v>61017.66</v>
      </c>
      <c r="G21" s="71">
        <v>26432</v>
      </c>
      <c r="H21" s="71">
        <v>3045.5</v>
      </c>
      <c r="I21" s="71">
        <v>33512</v>
      </c>
      <c r="J21" s="71">
        <v>38745.300000000003</v>
      </c>
      <c r="K21" s="71">
        <v>0</v>
      </c>
      <c r="L21" s="71">
        <v>48809.8</v>
      </c>
      <c r="M21" s="71">
        <v>259364</v>
      </c>
      <c r="N21" s="71">
        <f t="shared" si="4"/>
        <v>533475.23</v>
      </c>
    </row>
    <row r="22" spans="1:14" ht="24" customHeight="1" x14ac:dyDescent="0.45">
      <c r="A22" s="66" t="s">
        <v>10</v>
      </c>
      <c r="B22" s="71">
        <v>0</v>
      </c>
      <c r="C22" s="71">
        <v>344500</v>
      </c>
      <c r="D22" s="71">
        <v>224150</v>
      </c>
      <c r="E22" s="71">
        <v>102700</v>
      </c>
      <c r="F22" s="71">
        <v>214650</v>
      </c>
      <c r="G22" s="71">
        <v>299150</v>
      </c>
      <c r="H22" s="71">
        <v>298950</v>
      </c>
      <c r="I22" s="71">
        <v>191786.41999999998</v>
      </c>
      <c r="J22" s="71">
        <v>450000</v>
      </c>
      <c r="K22" s="71">
        <v>196212.5</v>
      </c>
      <c r="L22" s="71">
        <v>0</v>
      </c>
      <c r="M22" s="71">
        <v>1442803.54</v>
      </c>
      <c r="N22" s="71">
        <f t="shared" si="4"/>
        <v>3764902.46</v>
      </c>
    </row>
    <row r="23" spans="1:14" ht="23.25" customHeight="1" x14ac:dyDescent="0.45">
      <c r="A23" s="66" t="s">
        <v>11</v>
      </c>
      <c r="B23" s="71">
        <v>0</v>
      </c>
      <c r="C23" s="71">
        <v>0</v>
      </c>
      <c r="D23" s="71">
        <v>0</v>
      </c>
      <c r="E23" s="71">
        <v>0</v>
      </c>
      <c r="F23" s="71">
        <v>2340</v>
      </c>
      <c r="G23" s="71">
        <v>0</v>
      </c>
      <c r="H23" s="71">
        <v>3193.51</v>
      </c>
      <c r="I23" s="71">
        <v>0</v>
      </c>
      <c r="J23" s="71">
        <v>3590</v>
      </c>
      <c r="K23" s="71">
        <v>0</v>
      </c>
      <c r="L23" s="71">
        <v>3120</v>
      </c>
      <c r="M23" s="71">
        <v>0</v>
      </c>
      <c r="N23" s="71">
        <f t="shared" si="4"/>
        <v>12243.51</v>
      </c>
    </row>
    <row r="24" spans="1:14" ht="23.25" customHeight="1" x14ac:dyDescent="0.45">
      <c r="A24" s="66" t="s">
        <v>12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  <c r="H24" s="71">
        <v>1238000</v>
      </c>
      <c r="I24" s="71">
        <v>51030</v>
      </c>
      <c r="J24" s="71">
        <v>0</v>
      </c>
      <c r="K24" s="71">
        <v>106200</v>
      </c>
      <c r="L24" s="71">
        <v>0</v>
      </c>
      <c r="M24" s="71">
        <v>65313.26</v>
      </c>
      <c r="N24" s="71">
        <f t="shared" si="4"/>
        <v>1460543.26</v>
      </c>
    </row>
    <row r="25" spans="1:14" ht="24" customHeight="1" x14ac:dyDescent="0.45">
      <c r="A25" s="66" t="s">
        <v>13</v>
      </c>
      <c r="B25" s="71">
        <v>100149</v>
      </c>
      <c r="C25" s="71">
        <v>149547.6</v>
      </c>
      <c r="D25" s="71">
        <v>0</v>
      </c>
      <c r="E25" s="71">
        <v>164273.26</v>
      </c>
      <c r="F25" s="71">
        <v>281911.38</v>
      </c>
      <c r="G25" s="71">
        <v>160303.29999999999</v>
      </c>
      <c r="H25" s="71">
        <v>163150.29999999999</v>
      </c>
      <c r="I25" s="71">
        <v>164127.9</v>
      </c>
      <c r="J25" s="71">
        <v>164635.29999999999</v>
      </c>
      <c r="K25" s="71">
        <v>0</v>
      </c>
      <c r="L25" s="71">
        <v>168605.6</v>
      </c>
      <c r="M25" s="71">
        <v>544414.71999999997</v>
      </c>
      <c r="N25" s="71">
        <f t="shared" si="4"/>
        <v>2061118.36</v>
      </c>
    </row>
    <row r="26" spans="1:14" ht="47.25" customHeight="1" x14ac:dyDescent="0.45">
      <c r="A26" s="67" t="s">
        <v>14</v>
      </c>
      <c r="B26" s="71">
        <v>0</v>
      </c>
      <c r="C26" s="71">
        <v>0</v>
      </c>
      <c r="D26" s="71">
        <v>31683</v>
      </c>
      <c r="E26" s="71">
        <v>0</v>
      </c>
      <c r="F26" s="71">
        <v>33399.99</v>
      </c>
      <c r="G26" s="71">
        <v>0</v>
      </c>
      <c r="H26" s="71">
        <v>186215.7</v>
      </c>
      <c r="I26" s="71">
        <v>54830.31</v>
      </c>
      <c r="J26" s="71">
        <v>1400</v>
      </c>
      <c r="K26" s="71">
        <v>265151.46000000002</v>
      </c>
      <c r="L26" s="71">
        <v>71473.11</v>
      </c>
      <c r="M26" s="71">
        <v>176395.14</v>
      </c>
      <c r="N26" s="71">
        <f t="shared" si="4"/>
        <v>820548.71</v>
      </c>
    </row>
    <row r="27" spans="1:14" ht="47.25" customHeight="1" x14ac:dyDescent="0.45">
      <c r="A27" s="67" t="s">
        <v>15</v>
      </c>
      <c r="B27" s="71">
        <v>0</v>
      </c>
      <c r="C27" s="71">
        <v>0</v>
      </c>
      <c r="D27" s="71">
        <v>0</v>
      </c>
      <c r="E27" s="71">
        <v>13177.58</v>
      </c>
      <c r="F27" s="71">
        <v>222374.6</v>
      </c>
      <c r="G27" s="71">
        <v>413016</v>
      </c>
      <c r="H27" s="71">
        <v>25977.55</v>
      </c>
      <c r="I27" s="71">
        <v>0</v>
      </c>
      <c r="J27" s="71">
        <v>701111.81</v>
      </c>
      <c r="K27" s="71">
        <v>1254021</v>
      </c>
      <c r="L27" s="73">
        <v>533482.81000000006</v>
      </c>
      <c r="M27" s="73">
        <v>2754829.58</v>
      </c>
      <c r="N27" s="73">
        <f>+B27+C27+D27+E27+F27+G27+H27+I27+J27+K27+L27+M27</f>
        <v>5917990.9299999997</v>
      </c>
    </row>
    <row r="28" spans="1:14" ht="24" customHeight="1" x14ac:dyDescent="0.45">
      <c r="A28" s="67" t="s">
        <v>16</v>
      </c>
      <c r="B28" s="71">
        <v>0</v>
      </c>
      <c r="C28" s="71">
        <v>0</v>
      </c>
      <c r="D28" s="71">
        <v>44840</v>
      </c>
      <c r="E28" s="71">
        <v>67248.2</v>
      </c>
      <c r="F28" s="71">
        <v>23394</v>
      </c>
      <c r="G28" s="71">
        <v>0</v>
      </c>
      <c r="H28" s="71">
        <v>30850</v>
      </c>
      <c r="I28" s="71">
        <v>0</v>
      </c>
      <c r="J28" s="71">
        <v>4454</v>
      </c>
      <c r="K28" s="71">
        <v>496950.61</v>
      </c>
      <c r="L28" s="71">
        <v>17358.189999999999</v>
      </c>
      <c r="M28" s="71">
        <v>335699.98</v>
      </c>
      <c r="N28" s="71">
        <f>+B28+C28+D28+E28+F28+G28+H28+I28+J28+K28+L28+M28</f>
        <v>1020794.98</v>
      </c>
    </row>
    <row r="29" spans="1:14" ht="24" customHeight="1" x14ac:dyDescent="0.45">
      <c r="A29" s="65" t="s">
        <v>17</v>
      </c>
      <c r="B29" s="70">
        <f>+B30+B31+B32+B33+B34+B35+B36+B37+B38</f>
        <v>0</v>
      </c>
      <c r="C29" s="70">
        <f t="shared" ref="C29:M29" si="6">+C30+C31+C32+C33+C34+C35+C36+C37+C38</f>
        <v>140804.63999999998</v>
      </c>
      <c r="D29" s="70">
        <f t="shared" si="6"/>
        <v>355014.88</v>
      </c>
      <c r="E29" s="70">
        <f t="shared" si="6"/>
        <v>465183.92000000004</v>
      </c>
      <c r="F29" s="70">
        <f t="shared" si="6"/>
        <v>1492172.29</v>
      </c>
      <c r="G29" s="70">
        <f t="shared" si="6"/>
        <v>234125.27999999997</v>
      </c>
      <c r="H29" s="70">
        <f t="shared" si="6"/>
        <v>238047.88</v>
      </c>
      <c r="I29" s="70">
        <f t="shared" si="6"/>
        <v>238798.04</v>
      </c>
      <c r="J29" s="70">
        <f t="shared" si="6"/>
        <v>1399321.52</v>
      </c>
      <c r="K29" s="70">
        <f t="shared" si="6"/>
        <v>291868.08999999997</v>
      </c>
      <c r="L29" s="70">
        <f>+L30+L31+L32+L33+L34+L35+L36+L37+L38</f>
        <v>303361.43</v>
      </c>
      <c r="M29" s="70">
        <f t="shared" si="6"/>
        <v>2353707.2599999998</v>
      </c>
      <c r="N29" s="70">
        <f t="shared" ref="N29" si="7">+N30+N31+N32+N33+N34+N35+N36+N37+N38</f>
        <v>7512405.2299999986</v>
      </c>
    </row>
    <row r="30" spans="1:14" ht="28.5" customHeight="1" x14ac:dyDescent="0.45">
      <c r="A30" s="67" t="s">
        <v>18</v>
      </c>
      <c r="B30" s="71">
        <v>0</v>
      </c>
      <c r="C30" s="71">
        <v>41032.1</v>
      </c>
      <c r="D30" s="71">
        <v>14179.52</v>
      </c>
      <c r="E30" s="71">
        <v>13933</v>
      </c>
      <c r="F30" s="71">
        <v>43858.3</v>
      </c>
      <c r="G30" s="71">
        <v>5460</v>
      </c>
      <c r="H30" s="71">
        <v>6087.99</v>
      </c>
      <c r="I30" s="71">
        <v>30422</v>
      </c>
      <c r="J30" s="71">
        <v>25748</v>
      </c>
      <c r="K30" s="71">
        <v>17657.8</v>
      </c>
      <c r="L30" s="71">
        <v>61750.3</v>
      </c>
      <c r="M30" s="71">
        <v>3480</v>
      </c>
      <c r="N30" s="73">
        <f t="shared" si="4"/>
        <v>263609.01</v>
      </c>
    </row>
    <row r="31" spans="1:14" ht="25.5" customHeight="1" x14ac:dyDescent="0.45">
      <c r="A31" s="66" t="s">
        <v>19</v>
      </c>
      <c r="B31" s="71">
        <v>0</v>
      </c>
      <c r="C31" s="71">
        <v>0</v>
      </c>
      <c r="D31" s="71">
        <v>0</v>
      </c>
      <c r="E31" s="71">
        <v>0</v>
      </c>
      <c r="F31" s="71">
        <v>825</v>
      </c>
      <c r="G31" s="71">
        <v>0</v>
      </c>
      <c r="H31" s="71">
        <v>9899.98</v>
      </c>
      <c r="I31" s="71">
        <v>84880.35</v>
      </c>
      <c r="J31" s="71">
        <v>0</v>
      </c>
      <c r="K31" s="71">
        <v>0</v>
      </c>
      <c r="L31" s="71">
        <v>9346.4500000000007</v>
      </c>
      <c r="M31" s="71">
        <v>39884</v>
      </c>
      <c r="N31" s="73">
        <f t="shared" si="4"/>
        <v>144835.78</v>
      </c>
    </row>
    <row r="32" spans="1:14" ht="34.5" customHeight="1" x14ac:dyDescent="0.45">
      <c r="A32" s="67" t="s">
        <v>20</v>
      </c>
      <c r="B32" s="71">
        <v>0</v>
      </c>
      <c r="C32" s="71">
        <v>73620.2</v>
      </c>
      <c r="D32" s="71">
        <v>0</v>
      </c>
      <c r="E32" s="71">
        <v>3560.5</v>
      </c>
      <c r="F32" s="71">
        <v>67544.97</v>
      </c>
      <c r="G32" s="71">
        <v>29717.120000000003</v>
      </c>
      <c r="H32" s="71">
        <v>305</v>
      </c>
      <c r="I32" s="71">
        <v>12744</v>
      </c>
      <c r="J32" s="71">
        <v>761.1</v>
      </c>
      <c r="K32" s="71">
        <v>0</v>
      </c>
      <c r="L32" s="71">
        <v>95027.05</v>
      </c>
      <c r="M32" s="71">
        <v>0</v>
      </c>
      <c r="N32" s="73">
        <f t="shared" si="4"/>
        <v>283279.94</v>
      </c>
    </row>
    <row r="33" spans="1:14" ht="25.5" customHeight="1" x14ac:dyDescent="0.45">
      <c r="A33" s="66" t="s">
        <v>21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1">
        <v>16663.77</v>
      </c>
      <c r="H33" s="71">
        <v>0</v>
      </c>
      <c r="I33" s="71">
        <v>778.8</v>
      </c>
      <c r="J33" s="71">
        <v>0</v>
      </c>
      <c r="K33" s="71">
        <v>0</v>
      </c>
      <c r="L33" s="71">
        <v>0</v>
      </c>
      <c r="M33" s="71">
        <v>0</v>
      </c>
      <c r="N33" s="73">
        <f t="shared" si="4"/>
        <v>17442.57</v>
      </c>
    </row>
    <row r="34" spans="1:14" ht="39.75" customHeight="1" x14ac:dyDescent="0.45">
      <c r="A34" s="67" t="s">
        <v>22</v>
      </c>
      <c r="B34" s="71">
        <v>0</v>
      </c>
      <c r="C34" s="71">
        <v>0</v>
      </c>
      <c r="D34" s="71">
        <v>0</v>
      </c>
      <c r="E34" s="71">
        <v>3845.97</v>
      </c>
      <c r="F34" s="71">
        <v>976</v>
      </c>
      <c r="G34" s="71">
        <v>0</v>
      </c>
      <c r="H34" s="71">
        <v>1721.49</v>
      </c>
      <c r="I34" s="71">
        <v>0</v>
      </c>
      <c r="J34" s="71">
        <v>4904.58</v>
      </c>
      <c r="K34" s="71">
        <v>0</v>
      </c>
      <c r="L34" s="71">
        <v>776.01</v>
      </c>
      <c r="M34" s="71">
        <v>0</v>
      </c>
      <c r="N34" s="73">
        <f t="shared" si="4"/>
        <v>12224.05</v>
      </c>
    </row>
    <row r="35" spans="1:14" ht="54" customHeight="1" x14ac:dyDescent="0.45">
      <c r="A35" s="67" t="s">
        <v>23</v>
      </c>
      <c r="B35" s="71">
        <v>0</v>
      </c>
      <c r="C35" s="71">
        <v>0</v>
      </c>
      <c r="D35" s="71">
        <v>69494.92</v>
      </c>
      <c r="E35" s="71">
        <v>3563</v>
      </c>
      <c r="F35" s="71">
        <v>1354</v>
      </c>
      <c r="G35" s="71">
        <v>10819.79</v>
      </c>
      <c r="H35" s="71">
        <v>7359.08</v>
      </c>
      <c r="I35" s="71">
        <v>0</v>
      </c>
      <c r="J35" s="71">
        <v>23192.68</v>
      </c>
      <c r="K35" s="71">
        <v>0</v>
      </c>
      <c r="L35" s="71">
        <v>5369.32</v>
      </c>
      <c r="M35" s="71">
        <v>164203.41999999998</v>
      </c>
      <c r="N35" s="73">
        <f t="shared" si="4"/>
        <v>285356.20999999996</v>
      </c>
    </row>
    <row r="36" spans="1:14" ht="45.75" customHeight="1" x14ac:dyDescent="0.45">
      <c r="A36" s="67" t="s">
        <v>24</v>
      </c>
      <c r="B36" s="71">
        <v>0</v>
      </c>
      <c r="C36" s="71">
        <v>0</v>
      </c>
      <c r="D36" s="71">
        <v>56775.7</v>
      </c>
      <c r="E36" s="71">
        <v>0</v>
      </c>
      <c r="F36" s="71">
        <v>1033775</v>
      </c>
      <c r="G36" s="71">
        <v>0</v>
      </c>
      <c r="H36" s="71">
        <v>823.9</v>
      </c>
      <c r="I36" s="71">
        <v>0</v>
      </c>
      <c r="J36" s="71">
        <v>1129245</v>
      </c>
      <c r="K36" s="71">
        <v>0</v>
      </c>
      <c r="L36" s="71">
        <v>550</v>
      </c>
      <c r="M36" s="71">
        <v>1770000</v>
      </c>
      <c r="N36" s="73">
        <f t="shared" si="4"/>
        <v>3991169.5999999996</v>
      </c>
    </row>
    <row r="37" spans="1:14" ht="45.75" customHeight="1" x14ac:dyDescent="0.45">
      <c r="A37" s="67" t="s">
        <v>25</v>
      </c>
      <c r="B37" s="71">
        <v>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3">
        <f t="shared" si="4"/>
        <v>0</v>
      </c>
    </row>
    <row r="38" spans="1:14" ht="28.5" customHeight="1" x14ac:dyDescent="0.45">
      <c r="A38" s="66" t="s">
        <v>26</v>
      </c>
      <c r="B38" s="71">
        <v>0</v>
      </c>
      <c r="C38" s="71">
        <v>26152.34</v>
      </c>
      <c r="D38" s="71">
        <v>214564.74</v>
      </c>
      <c r="E38" s="71">
        <v>440281.45</v>
      </c>
      <c r="F38" s="71">
        <v>343839.02</v>
      </c>
      <c r="G38" s="71">
        <v>171464.59999999998</v>
      </c>
      <c r="H38" s="71">
        <v>211850.44</v>
      </c>
      <c r="I38" s="71">
        <v>109972.89</v>
      </c>
      <c r="J38" s="71">
        <v>215470.16</v>
      </c>
      <c r="K38" s="71">
        <v>274210.28999999998</v>
      </c>
      <c r="L38" s="71">
        <v>130542.3</v>
      </c>
      <c r="M38" s="71">
        <v>376139.83999999997</v>
      </c>
      <c r="N38" s="73">
        <f t="shared" si="4"/>
        <v>2514488.0699999994</v>
      </c>
    </row>
    <row r="39" spans="1:14" ht="28.5" x14ac:dyDescent="0.45">
      <c r="A39" s="65" t="s">
        <v>27</v>
      </c>
      <c r="B39" s="70">
        <v>0</v>
      </c>
      <c r="C39" s="70">
        <v>0</v>
      </c>
      <c r="D39" s="70">
        <v>0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4">
        <f t="shared" si="4"/>
        <v>0</v>
      </c>
    </row>
    <row r="40" spans="1:14" ht="34.5" customHeight="1" x14ac:dyDescent="0.45">
      <c r="A40" s="67" t="s">
        <v>28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f t="shared" si="4"/>
        <v>0</v>
      </c>
    </row>
    <row r="41" spans="1:14" ht="46.5" customHeight="1" x14ac:dyDescent="0.45">
      <c r="A41" s="67" t="s">
        <v>29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f t="shared" si="4"/>
        <v>0</v>
      </c>
    </row>
    <row r="42" spans="1:14" ht="47.25" customHeight="1" x14ac:dyDescent="0.45">
      <c r="A42" s="67" t="s">
        <v>30</v>
      </c>
      <c r="B42" s="71">
        <v>0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f t="shared" si="4"/>
        <v>0</v>
      </c>
    </row>
    <row r="43" spans="1:14" ht="46.5" customHeight="1" x14ac:dyDescent="0.45">
      <c r="A43" s="67" t="s">
        <v>31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f t="shared" si="4"/>
        <v>0</v>
      </c>
    </row>
    <row r="44" spans="1:14" ht="48.75" customHeight="1" x14ac:dyDescent="0.45">
      <c r="A44" s="67" t="s">
        <v>32</v>
      </c>
      <c r="B44" s="71">
        <v>0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f t="shared" si="4"/>
        <v>0</v>
      </c>
    </row>
    <row r="45" spans="1:14" ht="23.25" customHeight="1" x14ac:dyDescent="0.45">
      <c r="A45" s="66" t="s">
        <v>33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f t="shared" si="4"/>
        <v>0</v>
      </c>
    </row>
    <row r="46" spans="1:14" ht="34.5" customHeight="1" x14ac:dyDescent="0.45">
      <c r="A46" s="67" t="s">
        <v>34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f t="shared" si="4"/>
        <v>0</v>
      </c>
    </row>
    <row r="47" spans="1:14" ht="46.5" customHeight="1" x14ac:dyDescent="0.45">
      <c r="A47" s="67" t="s">
        <v>35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f t="shared" si="4"/>
        <v>0</v>
      </c>
    </row>
    <row r="48" spans="1:14" ht="28.5" x14ac:dyDescent="0.45">
      <c r="A48" s="65" t="s">
        <v>36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f t="shared" si="4"/>
        <v>0</v>
      </c>
    </row>
    <row r="49" spans="1:14" ht="28.5" customHeight="1" x14ac:dyDescent="0.45">
      <c r="A49" s="67" t="s">
        <v>37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f t="shared" si="4"/>
        <v>0</v>
      </c>
    </row>
    <row r="50" spans="1:14" ht="24" customHeight="1" x14ac:dyDescent="0.45">
      <c r="A50" s="67" t="s">
        <v>38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f t="shared" si="4"/>
        <v>0</v>
      </c>
    </row>
    <row r="51" spans="1:14" ht="25.5" customHeight="1" x14ac:dyDescent="0.45">
      <c r="A51" s="67" t="s">
        <v>39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f t="shared" si="4"/>
        <v>0</v>
      </c>
    </row>
    <row r="52" spans="1:14" ht="51.75" customHeight="1" x14ac:dyDescent="0.45">
      <c r="A52" s="67" t="s">
        <v>40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f t="shared" si="4"/>
        <v>0</v>
      </c>
    </row>
    <row r="53" spans="1:14" ht="28.5" x14ac:dyDescent="0.45">
      <c r="A53" s="67" t="s">
        <v>41</v>
      </c>
      <c r="B53" s="71">
        <v>0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f t="shared" si="4"/>
        <v>0</v>
      </c>
    </row>
    <row r="54" spans="1:14" ht="46.5" x14ac:dyDescent="0.45">
      <c r="A54" s="67" t="s">
        <v>42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f t="shared" si="4"/>
        <v>0</v>
      </c>
    </row>
    <row r="55" spans="1:14" ht="25.5" customHeight="1" x14ac:dyDescent="0.45">
      <c r="A55" s="65" t="s">
        <v>43</v>
      </c>
      <c r="B55" s="70">
        <f t="shared" ref="B55:M55" si="8">+B56+B57+B58+B59+B60+B61+B62+B63+B64</f>
        <v>0</v>
      </c>
      <c r="C55" s="70">
        <f t="shared" si="8"/>
        <v>0</v>
      </c>
      <c r="D55" s="70">
        <f t="shared" si="8"/>
        <v>289361.53999999998</v>
      </c>
      <c r="E55" s="70">
        <f t="shared" si="8"/>
        <v>0</v>
      </c>
      <c r="F55" s="70">
        <f t="shared" si="8"/>
        <v>1575265.53</v>
      </c>
      <c r="G55" s="70">
        <f t="shared" si="8"/>
        <v>222526.83</v>
      </c>
      <c r="H55" s="70">
        <f t="shared" si="8"/>
        <v>14364.41</v>
      </c>
      <c r="I55" s="70">
        <f t="shared" si="8"/>
        <v>269914.64</v>
      </c>
      <c r="J55" s="70">
        <f t="shared" si="8"/>
        <v>310433.06</v>
      </c>
      <c r="K55" s="70">
        <f t="shared" si="8"/>
        <v>192901.82</v>
      </c>
      <c r="L55" s="70">
        <f>+L56+L57+L58+L59+L60+L61+L62+L63+L64</f>
        <v>177542.92</v>
      </c>
      <c r="M55" s="70">
        <f t="shared" si="8"/>
        <v>1658947.1199999999</v>
      </c>
      <c r="N55" s="70">
        <f t="shared" ref="N55" si="9">+N56+N57+N58+N59+N60+N61+N62+N63+N64</f>
        <v>4711257.87</v>
      </c>
    </row>
    <row r="56" spans="1:14" ht="24" customHeight="1" x14ac:dyDescent="0.45">
      <c r="A56" s="66" t="s">
        <v>44</v>
      </c>
      <c r="B56" s="71">
        <v>0</v>
      </c>
      <c r="C56" s="71">
        <v>0</v>
      </c>
      <c r="D56" s="71">
        <v>179217.5</v>
      </c>
      <c r="E56" s="71">
        <v>0</v>
      </c>
      <c r="F56" s="71">
        <v>93279</v>
      </c>
      <c r="G56" s="71">
        <v>185828.83</v>
      </c>
      <c r="H56" s="71">
        <v>14364.41</v>
      </c>
      <c r="I56" s="71">
        <v>82010</v>
      </c>
      <c r="J56" s="71">
        <v>310433.06</v>
      </c>
      <c r="K56" s="71">
        <v>99120</v>
      </c>
      <c r="L56" s="71">
        <v>0</v>
      </c>
      <c r="M56" s="71">
        <v>672426.41999999993</v>
      </c>
      <c r="N56" s="71">
        <f t="shared" si="4"/>
        <v>1636679.22</v>
      </c>
    </row>
    <row r="57" spans="1:14" ht="48.75" customHeight="1" x14ac:dyDescent="0.45">
      <c r="A57" s="67" t="s">
        <v>45</v>
      </c>
      <c r="B57" s="71">
        <v>0</v>
      </c>
      <c r="C57" s="71">
        <v>0</v>
      </c>
      <c r="D57" s="71">
        <v>95715</v>
      </c>
      <c r="E57" s="71">
        <v>0</v>
      </c>
      <c r="F57" s="71">
        <v>58500.06</v>
      </c>
      <c r="G57" s="71">
        <v>0</v>
      </c>
      <c r="H57" s="71">
        <v>0</v>
      </c>
      <c r="I57" s="71">
        <v>73102.44</v>
      </c>
      <c r="J57" s="71">
        <v>0</v>
      </c>
      <c r="K57" s="71">
        <v>0</v>
      </c>
      <c r="L57" s="71">
        <v>177542.92</v>
      </c>
      <c r="M57" s="71">
        <v>330685.69999999995</v>
      </c>
      <c r="N57" s="71">
        <f t="shared" si="4"/>
        <v>735546.12</v>
      </c>
    </row>
    <row r="58" spans="1:14" ht="30.75" customHeight="1" x14ac:dyDescent="0.45">
      <c r="A58" s="67" t="s">
        <v>46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f t="shared" si="4"/>
        <v>0</v>
      </c>
    </row>
    <row r="59" spans="1:14" ht="48.75" customHeight="1" x14ac:dyDescent="0.45">
      <c r="A59" s="67" t="s">
        <v>47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f t="shared" si="4"/>
        <v>0</v>
      </c>
    </row>
    <row r="60" spans="1:14" ht="28.5" x14ac:dyDescent="0.45">
      <c r="A60" s="67" t="s">
        <v>48</v>
      </c>
      <c r="B60" s="71">
        <v>0</v>
      </c>
      <c r="C60" s="71">
        <v>0</v>
      </c>
      <c r="D60" s="71">
        <v>14429.04</v>
      </c>
      <c r="E60" s="71">
        <v>0</v>
      </c>
      <c r="F60" s="71">
        <v>1423486.47</v>
      </c>
      <c r="G60" s="71">
        <v>36698</v>
      </c>
      <c r="H60" s="71">
        <v>0</v>
      </c>
      <c r="I60" s="71">
        <v>114802.2</v>
      </c>
      <c r="J60" s="71">
        <v>0</v>
      </c>
      <c r="K60" s="71">
        <v>93781.82</v>
      </c>
      <c r="L60" s="71">
        <v>0</v>
      </c>
      <c r="M60" s="71">
        <v>359720</v>
      </c>
      <c r="N60" s="71">
        <f t="shared" si="4"/>
        <v>2042917.53</v>
      </c>
    </row>
    <row r="61" spans="1:14" ht="24" customHeight="1" x14ac:dyDescent="0.45">
      <c r="A61" s="67" t="s">
        <v>49</v>
      </c>
      <c r="B61" s="71">
        <v>0</v>
      </c>
      <c r="C61" s="71">
        <v>0</v>
      </c>
      <c r="D61" s="71">
        <v>0</v>
      </c>
      <c r="E61" s="71">
        <v>0</v>
      </c>
      <c r="F61" s="71">
        <v>0</v>
      </c>
      <c r="G61" s="71">
        <v>0</v>
      </c>
      <c r="H61" s="71">
        <v>0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f t="shared" si="4"/>
        <v>0</v>
      </c>
    </row>
    <row r="62" spans="1:14" ht="23.25" customHeight="1" x14ac:dyDescent="0.45">
      <c r="A62" s="67" t="s">
        <v>50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f t="shared" si="4"/>
        <v>0</v>
      </c>
    </row>
    <row r="63" spans="1:14" ht="25.5" customHeight="1" x14ac:dyDescent="0.45">
      <c r="A63" s="67" t="s">
        <v>51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296115</v>
      </c>
      <c r="N63" s="71">
        <f t="shared" si="4"/>
        <v>296115</v>
      </c>
    </row>
    <row r="64" spans="1:14" ht="49.5" customHeight="1" x14ac:dyDescent="0.45">
      <c r="A64" s="67" t="s">
        <v>52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f t="shared" si="4"/>
        <v>0</v>
      </c>
    </row>
    <row r="65" spans="1:14" ht="25.5" customHeight="1" x14ac:dyDescent="0.45">
      <c r="A65" s="65" t="s">
        <v>53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0">
        <v>0</v>
      </c>
      <c r="H65" s="70">
        <v>0</v>
      </c>
      <c r="I65" s="70">
        <v>0</v>
      </c>
      <c r="J65" s="70">
        <v>0</v>
      </c>
      <c r="K65" s="70">
        <f>+K66+K67+K68+K69</f>
        <v>0</v>
      </c>
      <c r="L65" s="70">
        <f>+L66+L67+L68+L69+L70+L71+L72+L73+L74</f>
        <v>896800</v>
      </c>
      <c r="M65" s="70">
        <f>+M66+M67+M68+M69+M70+M71+M72+M73+M74</f>
        <v>710482.55</v>
      </c>
      <c r="N65" s="70">
        <f t="shared" si="4"/>
        <v>1607282.55</v>
      </c>
    </row>
    <row r="66" spans="1:14" ht="21.75" customHeight="1" x14ac:dyDescent="0.45">
      <c r="A66" s="66" t="s">
        <v>54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896800</v>
      </c>
      <c r="M66" s="71">
        <v>710482.55</v>
      </c>
      <c r="N66" s="71">
        <f t="shared" si="4"/>
        <v>1607282.55</v>
      </c>
    </row>
    <row r="67" spans="1:14" ht="23.25" customHeight="1" x14ac:dyDescent="0.45">
      <c r="A67" s="66" t="s">
        <v>55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f t="shared" si="4"/>
        <v>0</v>
      </c>
    </row>
    <row r="68" spans="1:14" ht="33" customHeight="1" x14ac:dyDescent="0.45">
      <c r="A68" s="67" t="s">
        <v>56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f t="shared" si="4"/>
        <v>0</v>
      </c>
    </row>
    <row r="69" spans="1:14" ht="50.25" customHeight="1" x14ac:dyDescent="0.45">
      <c r="A69" s="67" t="s">
        <v>57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f t="shared" si="4"/>
        <v>0</v>
      </c>
    </row>
    <row r="70" spans="1:14" ht="24" customHeight="1" x14ac:dyDescent="0.45">
      <c r="A70" s="68" t="s">
        <v>58</v>
      </c>
      <c r="B70" s="75">
        <f t="shared" ref="B70" si="10">+B71+B72</f>
        <v>0</v>
      </c>
      <c r="C70" s="71">
        <v>0</v>
      </c>
      <c r="D70" s="71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f t="shared" si="4"/>
        <v>0</v>
      </c>
    </row>
    <row r="71" spans="1:14" ht="24" customHeight="1" x14ac:dyDescent="0.45">
      <c r="A71" s="67" t="s">
        <v>59</v>
      </c>
      <c r="B71" s="71">
        <v>0</v>
      </c>
      <c r="C71" s="71">
        <v>0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f t="shared" si="4"/>
        <v>0</v>
      </c>
    </row>
    <row r="72" spans="1:14" ht="24" customHeight="1" x14ac:dyDescent="0.45">
      <c r="A72" s="67" t="s">
        <v>60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f t="shared" si="4"/>
        <v>0</v>
      </c>
    </row>
    <row r="73" spans="1:14" ht="25.5" customHeight="1" x14ac:dyDescent="0.45">
      <c r="A73" s="65" t="s">
        <v>61</v>
      </c>
      <c r="B73" s="71">
        <f t="shared" ref="B73" si="11">+B74+B75+B76</f>
        <v>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f t="shared" si="4"/>
        <v>0</v>
      </c>
    </row>
    <row r="74" spans="1:14" ht="24" customHeight="1" x14ac:dyDescent="0.45">
      <c r="A74" s="66" t="s">
        <v>62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f t="shared" si="4"/>
        <v>0</v>
      </c>
    </row>
    <row r="75" spans="1:14" ht="24" customHeight="1" x14ac:dyDescent="0.45">
      <c r="A75" s="66" t="s">
        <v>63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71">
        <v>0</v>
      </c>
      <c r="I75" s="71">
        <v>0</v>
      </c>
      <c r="J75" s="71">
        <v>0</v>
      </c>
      <c r="K75" s="71">
        <v>0</v>
      </c>
      <c r="L75" s="71">
        <v>0</v>
      </c>
      <c r="M75" s="71">
        <v>0</v>
      </c>
      <c r="N75" s="71">
        <f t="shared" si="4"/>
        <v>0</v>
      </c>
    </row>
    <row r="76" spans="1:14" ht="47.25" customHeight="1" x14ac:dyDescent="0.45">
      <c r="A76" s="67" t="s">
        <v>64</v>
      </c>
      <c r="B76" s="71">
        <v>0</v>
      </c>
      <c r="C76" s="71">
        <v>0</v>
      </c>
      <c r="D76" s="71">
        <v>0</v>
      </c>
      <c r="E76" s="71">
        <v>0</v>
      </c>
      <c r="F76" s="71">
        <v>0</v>
      </c>
      <c r="G76" s="71">
        <v>0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f t="shared" si="4"/>
        <v>0</v>
      </c>
    </row>
    <row r="77" spans="1:14" ht="28.5" x14ac:dyDescent="0.45">
      <c r="A77" s="64" t="s">
        <v>67</v>
      </c>
      <c r="B77" s="76">
        <f t="shared" ref="B77" si="12">+B78+B81+B84</f>
        <v>0</v>
      </c>
      <c r="C77" s="69">
        <v>0</v>
      </c>
      <c r="D77" s="69">
        <v>0</v>
      </c>
      <c r="E77" s="69">
        <v>0</v>
      </c>
      <c r="F77" s="69">
        <v>0</v>
      </c>
      <c r="G77" s="69">
        <v>0</v>
      </c>
      <c r="H77" s="69">
        <v>0</v>
      </c>
      <c r="I77" s="69">
        <v>0</v>
      </c>
      <c r="J77" s="69">
        <v>0</v>
      </c>
      <c r="K77" s="69">
        <v>0</v>
      </c>
      <c r="L77" s="69">
        <v>0</v>
      </c>
      <c r="M77" s="69">
        <v>0</v>
      </c>
      <c r="N77" s="77">
        <f t="shared" si="4"/>
        <v>0</v>
      </c>
    </row>
    <row r="78" spans="1:14" ht="23.25" customHeight="1" x14ac:dyDescent="0.45">
      <c r="A78" s="65" t="s">
        <v>68</v>
      </c>
      <c r="B78" s="71">
        <f t="shared" ref="B78" si="13">+B79+B80</f>
        <v>0</v>
      </c>
      <c r="C78" s="71">
        <v>0</v>
      </c>
      <c r="D78" s="71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f t="shared" si="4"/>
        <v>0</v>
      </c>
    </row>
    <row r="79" spans="1:14" ht="24.75" customHeight="1" x14ac:dyDescent="0.45">
      <c r="A79" s="67" t="s">
        <v>69</v>
      </c>
      <c r="B79" s="71">
        <v>0</v>
      </c>
      <c r="C79" s="71">
        <v>0</v>
      </c>
      <c r="D79" s="71">
        <v>0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f t="shared" ref="N79:N85" si="14">+B79+C79+D79+E79+F79+G79+H79+I79+J79+K79+L79+M79</f>
        <v>0</v>
      </c>
    </row>
    <row r="80" spans="1:14" ht="27" customHeight="1" x14ac:dyDescent="0.45">
      <c r="A80" s="67" t="s">
        <v>70</v>
      </c>
      <c r="B80" s="71">
        <v>0</v>
      </c>
      <c r="C80" s="71">
        <v>0</v>
      </c>
      <c r="D80" s="71">
        <v>0</v>
      </c>
      <c r="E80" s="71">
        <v>0</v>
      </c>
      <c r="F80" s="71">
        <v>0</v>
      </c>
      <c r="G80" s="71">
        <v>0</v>
      </c>
      <c r="H80" s="71">
        <v>0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71">
        <f t="shared" si="14"/>
        <v>0</v>
      </c>
    </row>
    <row r="81" spans="1:14" ht="25.5" customHeight="1" x14ac:dyDescent="0.45">
      <c r="A81" s="65" t="s">
        <v>71</v>
      </c>
      <c r="B81" s="71">
        <f t="shared" ref="B81:M81" si="15">+B82+B83</f>
        <v>0</v>
      </c>
      <c r="C81" s="71">
        <f t="shared" si="15"/>
        <v>0</v>
      </c>
      <c r="D81" s="71">
        <f t="shared" si="15"/>
        <v>0</v>
      </c>
      <c r="E81" s="71">
        <f t="shared" si="15"/>
        <v>0</v>
      </c>
      <c r="F81" s="71">
        <f t="shared" si="15"/>
        <v>0</v>
      </c>
      <c r="G81" s="71">
        <f t="shared" si="15"/>
        <v>0</v>
      </c>
      <c r="H81" s="71">
        <f t="shared" si="15"/>
        <v>0</v>
      </c>
      <c r="I81" s="71">
        <f t="shared" si="15"/>
        <v>0</v>
      </c>
      <c r="J81" s="71">
        <f t="shared" si="15"/>
        <v>0</v>
      </c>
      <c r="K81" s="71">
        <f t="shared" si="15"/>
        <v>0</v>
      </c>
      <c r="L81" s="71">
        <f t="shared" si="15"/>
        <v>0</v>
      </c>
      <c r="M81" s="71">
        <f t="shared" si="15"/>
        <v>0</v>
      </c>
      <c r="N81" s="71">
        <f t="shared" si="14"/>
        <v>0</v>
      </c>
    </row>
    <row r="82" spans="1:14" ht="24.75" customHeight="1" x14ac:dyDescent="0.45">
      <c r="A82" s="67" t="s">
        <v>72</v>
      </c>
      <c r="B82" s="71">
        <v>0</v>
      </c>
      <c r="C82" s="71">
        <v>0</v>
      </c>
      <c r="D82" s="71">
        <v>0</v>
      </c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f t="shared" si="14"/>
        <v>0</v>
      </c>
    </row>
    <row r="83" spans="1:14" ht="24" customHeight="1" x14ac:dyDescent="0.45">
      <c r="A83" s="67" t="s">
        <v>73</v>
      </c>
      <c r="B83" s="71">
        <v>0</v>
      </c>
      <c r="C83" s="71">
        <v>0</v>
      </c>
      <c r="D83" s="71">
        <v>0</v>
      </c>
      <c r="E83" s="71">
        <v>0</v>
      </c>
      <c r="F83" s="71">
        <v>0</v>
      </c>
      <c r="G83" s="71">
        <v>0</v>
      </c>
      <c r="H83" s="71">
        <v>0</v>
      </c>
      <c r="I83" s="71">
        <v>0</v>
      </c>
      <c r="J83" s="71">
        <v>0</v>
      </c>
      <c r="K83" s="71">
        <v>0</v>
      </c>
      <c r="L83" s="71">
        <v>0</v>
      </c>
      <c r="M83" s="71">
        <v>0</v>
      </c>
      <c r="N83" s="71">
        <f t="shared" si="14"/>
        <v>0</v>
      </c>
    </row>
    <row r="84" spans="1:14" ht="24" customHeight="1" x14ac:dyDescent="0.45">
      <c r="A84" s="65" t="s">
        <v>74</v>
      </c>
      <c r="B84" s="71">
        <f t="shared" ref="B84:M84" si="16">+B85</f>
        <v>0</v>
      </c>
      <c r="C84" s="71">
        <f t="shared" si="16"/>
        <v>0</v>
      </c>
      <c r="D84" s="71">
        <f t="shared" si="16"/>
        <v>0</v>
      </c>
      <c r="E84" s="71">
        <f t="shared" si="16"/>
        <v>0</v>
      </c>
      <c r="F84" s="71">
        <f t="shared" si="16"/>
        <v>0</v>
      </c>
      <c r="G84" s="71">
        <f t="shared" si="16"/>
        <v>0</v>
      </c>
      <c r="H84" s="71">
        <f t="shared" si="16"/>
        <v>0</v>
      </c>
      <c r="I84" s="71">
        <f t="shared" si="16"/>
        <v>0</v>
      </c>
      <c r="J84" s="71">
        <f t="shared" si="16"/>
        <v>0</v>
      </c>
      <c r="K84" s="71">
        <f t="shared" si="16"/>
        <v>0</v>
      </c>
      <c r="L84" s="71">
        <f t="shared" si="16"/>
        <v>0</v>
      </c>
      <c r="M84" s="71">
        <f t="shared" si="16"/>
        <v>0</v>
      </c>
      <c r="N84" s="71">
        <f t="shared" si="14"/>
        <v>0</v>
      </c>
    </row>
    <row r="85" spans="1:14" ht="27.75" customHeight="1" x14ac:dyDescent="0.45">
      <c r="A85" s="67" t="s">
        <v>75</v>
      </c>
      <c r="B85" s="71">
        <v>0</v>
      </c>
      <c r="C85" s="71">
        <v>0</v>
      </c>
      <c r="D85" s="71">
        <v>0</v>
      </c>
      <c r="E85" s="71">
        <v>0</v>
      </c>
      <c r="F85" s="71">
        <v>0</v>
      </c>
      <c r="G85" s="71">
        <v>0</v>
      </c>
      <c r="H85" s="71"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f t="shared" si="14"/>
        <v>0</v>
      </c>
    </row>
    <row r="86" spans="1:14" ht="24.75" customHeight="1" x14ac:dyDescent="0.45">
      <c r="A86" s="45" t="s">
        <v>65</v>
      </c>
      <c r="B86" s="78">
        <f t="shared" ref="B86:N86" si="17">+B12+B77</f>
        <v>7310698.71</v>
      </c>
      <c r="C86" s="78">
        <f t="shared" si="17"/>
        <v>8927180.6600000001</v>
      </c>
      <c r="D86" s="78">
        <f t="shared" si="17"/>
        <v>9123124.2599999998</v>
      </c>
      <c r="E86" s="78">
        <f t="shared" si="17"/>
        <v>8510664.7699999996</v>
      </c>
      <c r="F86" s="78">
        <f t="shared" si="17"/>
        <v>11789198.630000001</v>
      </c>
      <c r="G86" s="78">
        <f t="shared" si="17"/>
        <v>9420068.6600000001</v>
      </c>
      <c r="H86" s="78">
        <f t="shared" si="17"/>
        <v>10277794.620000003</v>
      </c>
      <c r="I86" s="78">
        <f t="shared" si="17"/>
        <v>8936931.1500000004</v>
      </c>
      <c r="J86" s="78">
        <f t="shared" si="17"/>
        <v>10777020.770000001</v>
      </c>
      <c r="K86" s="78">
        <f t="shared" si="17"/>
        <v>10677767.210000001</v>
      </c>
      <c r="L86" s="78">
        <f t="shared" si="17"/>
        <v>10454687.720000001</v>
      </c>
      <c r="M86" s="78">
        <f t="shared" si="17"/>
        <v>36552221.579999991</v>
      </c>
      <c r="N86" s="78">
        <f t="shared" si="17"/>
        <v>142757358.74000001</v>
      </c>
    </row>
    <row r="87" spans="1:14" ht="28.5" x14ac:dyDescent="0.45">
      <c r="A87" s="41" t="s">
        <v>110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</row>
    <row r="88" spans="1:14" ht="28.5" x14ac:dyDescent="0.45">
      <c r="A88" s="4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</row>
    <row r="89" spans="1:14" ht="23.25" x14ac:dyDescent="0.35">
      <c r="A89" s="41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</row>
    <row r="90" spans="1:14" ht="23.25" x14ac:dyDescent="0.35">
      <c r="A90" s="41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</row>
    <row r="91" spans="1:14" ht="23.25" x14ac:dyDescent="0.35">
      <c r="A91" s="41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</row>
    <row r="92" spans="1:14" ht="23.25" x14ac:dyDescent="0.35">
      <c r="A92" s="41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</row>
    <row r="93" spans="1:14" ht="23.25" x14ac:dyDescent="0.35">
      <c r="A93" s="41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</row>
    <row r="94" spans="1:14" ht="23.25" x14ac:dyDescent="0.35">
      <c r="A94" s="41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</row>
    <row r="98" spans="1:14" ht="27" x14ac:dyDescent="0.35">
      <c r="A98" s="79" t="s">
        <v>116</v>
      </c>
      <c r="B98" s="79"/>
      <c r="C98" s="80" t="s">
        <v>112</v>
      </c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</row>
    <row r="99" spans="1:14" ht="27.75" customHeight="1" x14ac:dyDescent="0.35">
      <c r="A99" s="79" t="s">
        <v>117</v>
      </c>
      <c r="B99" s="79"/>
      <c r="C99" s="80" t="s">
        <v>111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</row>
    <row r="100" spans="1:14" ht="27" customHeight="1" x14ac:dyDescent="0.35">
      <c r="A100" s="79" t="s">
        <v>118</v>
      </c>
      <c r="B100" s="79"/>
      <c r="C100" s="80" t="s">
        <v>120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</row>
    <row r="101" spans="1:14" ht="28.5" x14ac:dyDescent="0.4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</row>
    <row r="102" spans="1:14" ht="28.5" x14ac:dyDescent="0.45">
      <c r="A102" s="82" t="s">
        <v>113</v>
      </c>
      <c r="B102" s="82"/>
      <c r="C102" s="82"/>
      <c r="D102" s="82"/>
      <c r="E102" s="82"/>
      <c r="F102" s="81"/>
      <c r="G102" s="81"/>
      <c r="H102" s="81"/>
      <c r="I102" s="81"/>
      <c r="J102" s="81"/>
      <c r="K102" s="81"/>
      <c r="L102" s="81"/>
      <c r="M102" s="81"/>
      <c r="N102" s="81"/>
    </row>
    <row r="103" spans="1:14" ht="26.25" customHeight="1" x14ac:dyDescent="0.45">
      <c r="A103" s="82" t="s">
        <v>114</v>
      </c>
      <c r="B103" s="82"/>
      <c r="C103" s="82"/>
      <c r="D103" s="82"/>
      <c r="E103" s="82"/>
      <c r="F103" s="81"/>
      <c r="G103" s="81"/>
      <c r="H103" s="81"/>
      <c r="I103" s="81"/>
      <c r="J103" s="81"/>
      <c r="K103" s="81"/>
      <c r="L103" s="81"/>
      <c r="M103" s="81"/>
      <c r="N103" s="81"/>
    </row>
    <row r="104" spans="1:14" ht="27.75" customHeight="1" x14ac:dyDescent="0.45">
      <c r="A104" s="82" t="s">
        <v>115</v>
      </c>
      <c r="B104" s="82"/>
      <c r="C104" s="82"/>
      <c r="D104" s="82"/>
      <c r="E104" s="82"/>
      <c r="F104" s="81"/>
      <c r="G104" s="81"/>
      <c r="H104" s="81"/>
      <c r="I104" s="81"/>
      <c r="J104" s="81"/>
      <c r="K104" s="81"/>
      <c r="L104" s="81"/>
      <c r="M104" s="81"/>
      <c r="N104" s="81"/>
    </row>
  </sheetData>
  <mergeCells count="11">
    <mergeCell ref="A98:B98"/>
    <mergeCell ref="C98:N98"/>
    <mergeCell ref="A99:B99"/>
    <mergeCell ref="C99:N99"/>
    <mergeCell ref="A100:B100"/>
    <mergeCell ref="C100:N100"/>
    <mergeCell ref="A6:N6"/>
    <mergeCell ref="A7:N7"/>
    <mergeCell ref="A8:N8"/>
    <mergeCell ref="A9:N9"/>
    <mergeCell ref="A10:N10"/>
  </mergeCells>
  <pageMargins left="0.2" right="0.2" top="0.22" bottom="1.51" header="0.2" footer="0.2"/>
  <pageSetup paperSize="13" scale="25" orientation="landscape" r:id="rId1"/>
  <rowBreaks count="1" manualBreakCount="1">
    <brk id="5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2024-01-11T19:36:11Z</cp:lastPrinted>
  <dcterms:created xsi:type="dcterms:W3CDTF">2021-07-29T18:58:50Z</dcterms:created>
  <dcterms:modified xsi:type="dcterms:W3CDTF">2024-01-11T19:43:23Z</dcterms:modified>
</cp:coreProperties>
</file>