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C:\Users\Ilania Quezada\Desktop\Folder Jennifer\11. NOVIEMBRE 2023\"/>
    </mc:Choice>
  </mc:AlternateContent>
  <xr:revisionPtr revIDLastSave="0" documentId="13_ncr:1_{FE887D21-EDDE-441A-A698-8DE8DCD5DE35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P1 Presupuesto Aprobado" sheetId="1" state="hidden" r:id="rId1"/>
    <sheet name="P2 Presupuesto Aprob-Ejecuc. " sheetId="2" r:id="rId2"/>
  </sheets>
  <definedNames>
    <definedName name="_xlnm.Print_Area" localSheetId="0">'P1 Presupuesto Aprobado'!$C$2:$F$98</definedName>
    <definedName name="_xlnm.Print_Area" localSheetId="1">'P2 Presupuesto Aprob-Ejecuc. '!$B$1:$Q$107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0" i="2" l="1"/>
  <c r="N17" i="2"/>
  <c r="N10" i="2"/>
  <c r="O10" i="2"/>
  <c r="O84" i="2"/>
  <c r="O11" i="2"/>
  <c r="O63" i="2"/>
  <c r="O53" i="2"/>
  <c r="O27" i="2"/>
  <c r="O17" i="2"/>
  <c r="E17" i="2"/>
  <c r="F17" i="2"/>
  <c r="G17" i="2"/>
  <c r="H17" i="2"/>
  <c r="I17" i="2"/>
  <c r="J17" i="2"/>
  <c r="K17" i="2"/>
  <c r="L17" i="2"/>
  <c r="M17" i="2"/>
  <c r="E27" i="2"/>
  <c r="F27" i="2"/>
  <c r="G27" i="2"/>
  <c r="H27" i="2"/>
  <c r="I27" i="2"/>
  <c r="J27" i="2"/>
  <c r="K27" i="2"/>
  <c r="L27" i="2"/>
  <c r="M27" i="2"/>
  <c r="N27" i="2"/>
  <c r="E53" i="2"/>
  <c r="F53" i="2"/>
  <c r="G53" i="2"/>
  <c r="H53" i="2"/>
  <c r="I53" i="2"/>
  <c r="J53" i="2"/>
  <c r="K53" i="2"/>
  <c r="L53" i="2"/>
  <c r="M53" i="2"/>
  <c r="N53" i="2"/>
  <c r="N63" i="2"/>
  <c r="E68" i="2"/>
  <c r="E71" i="2"/>
  <c r="E75" i="2"/>
  <c r="E76" i="2"/>
  <c r="E79" i="2"/>
  <c r="F79" i="2"/>
  <c r="G79" i="2"/>
  <c r="H79" i="2"/>
  <c r="I79" i="2"/>
  <c r="J79" i="2"/>
  <c r="K79" i="2"/>
  <c r="L79" i="2"/>
  <c r="M79" i="2"/>
  <c r="N79" i="2"/>
  <c r="O79" i="2"/>
  <c r="E82" i="2"/>
  <c r="F82" i="2"/>
  <c r="G82" i="2"/>
  <c r="H82" i="2"/>
  <c r="I82" i="2"/>
  <c r="J82" i="2"/>
  <c r="K82" i="2"/>
  <c r="L82" i="2"/>
  <c r="M82" i="2"/>
  <c r="N82" i="2"/>
  <c r="O82" i="2"/>
  <c r="C71" i="2" l="1"/>
  <c r="C68" i="2"/>
  <c r="C63" i="2"/>
  <c r="C53" i="2"/>
  <c r="C46" i="2"/>
  <c r="C37" i="2"/>
  <c r="C27" i="2"/>
  <c r="C17" i="2"/>
  <c r="C11" i="2"/>
  <c r="C82" i="2" l="1"/>
  <c r="C79" i="2"/>
  <c r="C76" i="2"/>
  <c r="Q83" i="2"/>
  <c r="P82" i="2"/>
  <c r="Q81" i="2"/>
  <c r="Q80" i="2"/>
  <c r="P79" i="2"/>
  <c r="Q78" i="2"/>
  <c r="Q77" i="2"/>
  <c r="Q76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P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P27" i="2"/>
  <c r="Q26" i="2"/>
  <c r="Q25" i="2"/>
  <c r="Q24" i="2"/>
  <c r="Q23" i="2"/>
  <c r="Q22" i="2"/>
  <c r="Q21" i="2"/>
  <c r="Q20" i="2"/>
  <c r="Q19" i="2"/>
  <c r="Q18" i="2"/>
  <c r="Q16" i="2"/>
  <c r="Q15" i="2"/>
  <c r="Q14" i="2"/>
  <c r="Q13" i="2"/>
  <c r="Q12" i="2"/>
  <c r="P11" i="2"/>
  <c r="N11" i="2"/>
  <c r="M11" i="2"/>
  <c r="L11" i="2"/>
  <c r="K11" i="2"/>
  <c r="J11" i="2"/>
  <c r="I11" i="2"/>
  <c r="H11" i="2"/>
  <c r="G11" i="2"/>
  <c r="F11" i="2"/>
  <c r="E11" i="2"/>
  <c r="D53" i="2"/>
  <c r="C75" i="2" l="1"/>
  <c r="C10" i="2" s="1"/>
  <c r="Q79" i="2"/>
  <c r="Q17" i="2"/>
  <c r="Q82" i="2"/>
  <c r="Q75" i="2"/>
  <c r="Q27" i="2"/>
  <c r="Q53" i="2"/>
  <c r="Q11" i="2"/>
  <c r="P10" i="2" l="1"/>
  <c r="M10" i="2" l="1"/>
  <c r="K10" i="2"/>
  <c r="L10" i="2"/>
  <c r="K84" i="2" l="1"/>
  <c r="G10" i="2"/>
  <c r="F10" i="2"/>
  <c r="F84" i="2" s="1"/>
  <c r="E10" i="2" l="1"/>
  <c r="P84" i="2"/>
  <c r="N84" i="2"/>
  <c r="M84" i="2"/>
  <c r="L84" i="2"/>
  <c r="J10" i="2"/>
  <c r="J84" i="2" s="1"/>
  <c r="I10" i="2"/>
  <c r="I84" i="2" s="1"/>
  <c r="H10" i="2"/>
  <c r="H84" i="2" s="1"/>
  <c r="G84" i="2"/>
  <c r="Q84" i="2" l="1"/>
  <c r="E84" i="2"/>
  <c r="D82" i="2"/>
  <c r="D79" i="2"/>
  <c r="D76" i="2"/>
  <c r="D71" i="2"/>
  <c r="D68" i="2"/>
  <c r="D63" i="2"/>
  <c r="D27" i="2"/>
  <c r="D17" i="2"/>
  <c r="D11" i="2"/>
  <c r="E82" i="1"/>
  <c r="E79" i="1"/>
  <c r="E76" i="1"/>
  <c r="E71" i="1"/>
  <c r="E68" i="1"/>
  <c r="E63" i="1"/>
  <c r="E53" i="1"/>
  <c r="E11" i="1"/>
  <c r="E17" i="1"/>
  <c r="E27" i="1"/>
  <c r="D63" i="1"/>
  <c r="D68" i="1"/>
  <c r="D71" i="1"/>
  <c r="D76" i="1"/>
  <c r="D79" i="1"/>
  <c r="D82" i="1"/>
  <c r="D53" i="1"/>
  <c r="D46" i="1"/>
  <c r="D37" i="1"/>
  <c r="D27" i="1"/>
  <c r="D17" i="1"/>
  <c r="D11" i="1"/>
  <c r="D75" i="2" l="1"/>
  <c r="D10" i="2" s="1"/>
  <c r="D84" i="2" s="1"/>
  <c r="C84" i="2"/>
  <c r="D75" i="1"/>
  <c r="D10" i="1" s="1"/>
  <c r="D84" i="1" s="1"/>
  <c r="E75" i="1"/>
  <c r="E10" i="1" s="1"/>
  <c r="E84" i="1" s="1"/>
</calcChain>
</file>

<file path=xl/sharedStrings.xml><?xml version="1.0" encoding="utf-8"?>
<sst xmlns="http://schemas.openxmlformats.org/spreadsheetml/2006/main" count="203" uniqueCount="122">
  <si>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</si>
  <si>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</si>
  <si>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</si>
  <si>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</si>
  <si>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</si>
  <si>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</si>
  <si>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</si>
  <si>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</si>
  <si>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</si>
  <si>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</si>
  <si>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</si>
  <si>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</si>
  <si>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</si>
  <si>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</si>
  <si>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</si>
  <si>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</si>
  <si>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</si>
  <si>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</si>
  <si>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</si>
  <si>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</si>
  <si>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</si>
  <si>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</si>
  <si>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</si>
  <si>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</si>
  <si>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</si>
  <si>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</si>
  <si>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</si>
  <si>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</si>
  <si>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</si>
  <si>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</si>
  <si>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</si>
  <si>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</si>
  <si>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</si>
  <si>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2.4.6 - SUBVENCIONES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</si>
  <si>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</si>
  <si>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</si>
  <si>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</si>
  <si>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</si>
  <si>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</si>
  <si>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</si>
  <si>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</si>
  <si>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</si>
  <si>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</si>
  <si>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</si>
  <si>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</si>
  <si>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</si>
  <si>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</si>
  <si>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</si>
  <si>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</si>
  <si>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</si>
  <si>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</si>
  <si>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</si>
  <si>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</si>
  <si>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</si>
  <si>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</si>
  <si>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</si>
  <si>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</si>
  <si>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</si>
  <si>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</si>
  <si>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</si>
  <si>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</si>
  <si>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</si>
  <si>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</si>
  <si>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</si>
  <si>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</si>
  <si>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general</t>
  </si>
  <si>
    <t>DETALLE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</si>
  <si>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</si>
  <si>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</si>
  <si>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</si>
  <si>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</si>
  <si>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</si>
  <si>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</si>
  <si>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</si>
  <si>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</si>
  <si>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</si>
  <si>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En RD$</t>
  </si>
  <si>
    <t xml:space="preserve">Total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</si>
  <si>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</si>
  <si>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</si>
  <si>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</si>
  <si>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</si>
  <si>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</si>
  <si>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</si>
  <si>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</si>
  <si>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</si>
  <si>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</si>
  <si>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</si>
  <si>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</si>
  <si>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</si>
  <si>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>Presupuesto Modificado</t>
  </si>
  <si>
    <t>Presupuesto Aprobado</t>
  </si>
  <si>
    <t>Ministerio de Agricultura</t>
  </si>
  <si>
    <t>Dirección Ejecutiva de la Comisión de Fomento a la Tecnificación del Sistema Nacional de Riego</t>
  </si>
  <si>
    <t>Año 2022</t>
  </si>
  <si>
    <t xml:space="preserve">Ejecución de Gasto y Aplicaciones Financieras </t>
  </si>
  <si>
    <t>Pablo M. Grimaldi Hernández</t>
  </si>
  <si>
    <t>Autorizado por</t>
  </si>
  <si>
    <t>Director Ejecutivo</t>
  </si>
  <si>
    <t xml:space="preserve">   Enc. Depto.  Adm. y Financ.</t>
  </si>
  <si>
    <t xml:space="preserve">  Claudio A. Caamaño Vélez</t>
  </si>
  <si>
    <t xml:space="preserve">Presupuesto de Gasto y Aplicaciones Financieras </t>
  </si>
  <si>
    <t xml:space="preserve">      Analista de Presupuesto</t>
  </si>
  <si>
    <t xml:space="preserve">     Ilania Quezada Luciano</t>
  </si>
  <si>
    <r>
      <rPr>
        <b/>
        <sz val="13"/>
        <color theme="1"/>
        <rFont val="Calibri"/>
        <family val="2"/>
        <scheme val="minor"/>
      </rPr>
      <t>Fuente:</t>
    </r>
    <r>
      <rPr>
        <sz val="13"/>
        <color theme="1"/>
        <rFont val="Calibri"/>
        <family val="2"/>
        <scheme val="minor"/>
      </rPr>
      <t xml:space="preserve"> Sistema de Información de la Gestión Financiera ( SIGEF)</t>
    </r>
  </si>
  <si>
    <r>
      <rPr>
        <b/>
        <sz val="14"/>
        <color theme="1"/>
        <rFont val="Calibri"/>
        <family val="2"/>
        <scheme val="minor"/>
      </rPr>
      <t>Presupuesto aprobado:</t>
    </r>
    <r>
      <rPr>
        <sz val="14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</si>
  <si>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14"/>
        <color theme="1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</si>
  <si>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14"/>
        <color theme="1"/>
        <rFont val="Calibri"/>
        <family val="2"/>
        <scheme val="minor"/>
      </rPr>
      <t>Total devengado:</t>
    </r>
    <r>
      <rPr>
        <sz val="14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</si>
  <si>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 Preparado por </t>
  </si>
  <si>
    <t xml:space="preserve">            Revisado por</t>
  </si>
  <si>
    <r>
      <rPr>
        <b/>
        <sz val="11"/>
        <color theme="1"/>
        <rFont val="Calibri"/>
        <family val="2"/>
        <scheme val="minor"/>
      </rPr>
      <t>Fuente:</t>
    </r>
    <r>
      <rPr>
        <sz val="11"/>
        <color theme="1"/>
        <rFont val="Calibri"/>
        <family val="2"/>
        <scheme val="minor"/>
      </rPr>
      <t xml:space="preserve"> Sistema de Información de la Gestión Financiera ( SIGEF)</t>
    </r>
  </si>
  <si>
    <t xml:space="preserve">Gasto Devengado </t>
  </si>
  <si>
    <t xml:space="preserve">                                                                                                                                                                                         Pablo M. Grimaldi Hernández</t>
  </si>
  <si>
    <t xml:space="preserve">                                                                                                                                                                                    Autorizado por</t>
  </si>
  <si>
    <t xml:space="preserve">                                                                                                                                                                                     Enc. Depto. Administrativo y  Financiero</t>
  </si>
  <si>
    <t>Enero-Noviembre 2023</t>
  </si>
  <si>
    <t xml:space="preserve">                               Ilania Quezada Luciano</t>
  </si>
  <si>
    <t xml:space="preserve">                                      Preparado por </t>
  </si>
  <si>
    <t xml:space="preserve">                               Enc. de Presupuesto</t>
  </si>
  <si>
    <t xml:space="preserve">                                                                                                                                                                                                        Claudio A. Caamaño Vélez</t>
  </si>
  <si>
    <t xml:space="preserve">                                                                                                                                                                                                                   Aprobado por      </t>
  </si>
  <si>
    <t xml:space="preserve">                                                                                                                                                                                                               Director Ejecutivo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</si>
</sst>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.0_);_(* \(#,##0.0\);_(* &quot;-&quot;??_);_(@_)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3"/>
      <color rgb="FF000000"/>
      <name val="Calibri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color rgb="FF00000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name val="Times New Roman"/>
      <family val="1"/>
    </font>
    <font>
      <b/>
      <sz val="13"/>
      <color theme="1"/>
      <name val="Times New Roman"/>
      <family val="1"/>
    </font>
    <font>
      <sz val="13"/>
      <color theme="1"/>
      <name val="Times New Roman"/>
      <family val="1"/>
    </font>
    <font>
      <b/>
      <sz val="16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8"/>
      <color rgb="FF000000"/>
      <name val="Calibri"/>
      <family val="2"/>
      <scheme val="minor"/>
    </font>
    <font>
      <b/>
      <sz val="17"/>
      <color rgb="FF00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Times New Roman"/>
      <family val="1"/>
    </font>
    <font>
      <b/>
      <sz val="12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indexed="64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6">
    <xf numFmtId="0" fontId="0" fillId="0" borderId="0" xfId="0"/>
    <xf numFmtId="0" fontId="3" fillId="0" borderId="0" xfId="0" applyFont="1" applyAlignment="1">
      <alignment vertical="center" wrapText="1" readingOrder="1"/>
    </xf>
    <xf numFmtId="0" fontId="4" fillId="0" borderId="0" xfId="0" applyFont="1" applyAlignment="1">
      <alignment vertical="top" wrapText="1" readingOrder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top" wrapText="1" readingOrder="1"/>
    </xf>
    <xf numFmtId="0" fontId="6" fillId="0" borderId="0" xfId="0" applyFont="1" applyAlignment="1">
      <alignment horizontal="center" vertical="top" wrapText="1" readingOrder="1"/>
    </xf>
    <xf numFmtId="0" fontId="0" fillId="0" borderId="10" xfId="0" applyBorder="1"/>
    <xf numFmtId="0" fontId="7" fillId="0" borderId="0" xfId="0" applyFont="1"/>
    <xf numFmtId="0" fontId="8" fillId="0" borderId="1" xfId="0" applyFont="1" applyBorder="1" applyAlignment="1">
      <alignment horizontal="left"/>
    </xf>
    <xf numFmtId="164" fontId="8" fillId="0" borderId="1" xfId="0" applyNumberFormat="1" applyFont="1" applyBorder="1"/>
    <xf numFmtId="0" fontId="8" fillId="0" borderId="0" xfId="0" applyFont="1" applyAlignment="1">
      <alignment horizontal="left" indent="1"/>
    </xf>
    <xf numFmtId="0" fontId="7" fillId="0" borderId="0" xfId="0" applyFont="1" applyAlignment="1">
      <alignment horizontal="left" indent="2"/>
    </xf>
    <xf numFmtId="43" fontId="0" fillId="0" borderId="0" xfId="1" applyFont="1"/>
    <xf numFmtId="0" fontId="13" fillId="0" borderId="0" xfId="0" applyFont="1"/>
    <xf numFmtId="0" fontId="14" fillId="0" borderId="0" xfId="0" applyFont="1"/>
    <xf numFmtId="0" fontId="12" fillId="0" borderId="0" xfId="0" applyFont="1"/>
    <xf numFmtId="0" fontId="15" fillId="0" borderId="0" xfId="0" applyFont="1" applyAlignment="1">
      <alignment horizontal="center"/>
    </xf>
    <xf numFmtId="43" fontId="0" fillId="0" borderId="0" xfId="0" applyNumberFormat="1"/>
    <xf numFmtId="43" fontId="7" fillId="0" borderId="0" xfId="1" applyFont="1"/>
    <xf numFmtId="43" fontId="7" fillId="0" borderId="0" xfId="0" applyNumberFormat="1" applyFont="1"/>
    <xf numFmtId="43" fontId="8" fillId="0" borderId="1" xfId="0" applyNumberFormat="1" applyFont="1" applyBorder="1"/>
    <xf numFmtId="0" fontId="5" fillId="0" borderId="0" xfId="0" applyFont="1"/>
    <xf numFmtId="0" fontId="17" fillId="0" borderId="0" xfId="0" applyFont="1"/>
    <xf numFmtId="0" fontId="18" fillId="0" borderId="0" xfId="0" applyFont="1" applyAlignment="1">
      <alignment vertical="center" wrapText="1" readingOrder="1"/>
    </xf>
    <xf numFmtId="0" fontId="18" fillId="0" borderId="0" xfId="0" applyFont="1" applyAlignment="1">
      <alignment vertical="top" wrapText="1" readingOrder="1"/>
    </xf>
    <xf numFmtId="0" fontId="17" fillId="0" borderId="0" xfId="0" applyFont="1" applyAlignment="1">
      <alignment vertical="center"/>
    </xf>
    <xf numFmtId="0" fontId="18" fillId="0" borderId="0" xfId="0" applyFont="1" applyAlignment="1">
      <alignment horizontal="center" vertical="top" wrapText="1" readingOrder="1"/>
    </xf>
    <xf numFmtId="0" fontId="17" fillId="3" borderId="0" xfId="0" applyFont="1" applyFill="1"/>
    <xf numFmtId="164" fontId="17" fillId="0" borderId="0" xfId="0" applyNumberFormat="1" applyFont="1"/>
    <xf numFmtId="0" fontId="17" fillId="0" borderId="0" xfId="0" applyFont="1" applyAlignment="1">
      <alignment wrapText="1"/>
    </xf>
    <xf numFmtId="0" fontId="21" fillId="0" borderId="0" xfId="0" applyFont="1"/>
    <xf numFmtId="0" fontId="20" fillId="0" borderId="0" xfId="0" applyFont="1" applyAlignment="1">
      <alignment horizontal="left" vertical="top"/>
    </xf>
    <xf numFmtId="0" fontId="22" fillId="0" borderId="0" xfId="0" applyFont="1" applyAlignment="1">
      <alignment horizontal="left"/>
    </xf>
    <xf numFmtId="0" fontId="22" fillId="0" borderId="0" xfId="0" applyFont="1"/>
    <xf numFmtId="4" fontId="22" fillId="0" borderId="0" xfId="0" applyNumberFormat="1" applyFont="1"/>
    <xf numFmtId="43" fontId="8" fillId="0" borderId="0" xfId="0" applyNumberFormat="1" applyFont="1"/>
    <xf numFmtId="164" fontId="7" fillId="0" borderId="0" xfId="0" applyNumberFormat="1" applyFont="1"/>
    <xf numFmtId="0" fontId="23" fillId="2" borderId="2" xfId="0" applyFont="1" applyFill="1" applyBorder="1" applyAlignment="1">
      <alignment vertical="center"/>
    </xf>
    <xf numFmtId="43" fontId="23" fillId="2" borderId="2" xfId="0" applyNumberFormat="1" applyFont="1" applyFill="1" applyBorder="1"/>
    <xf numFmtId="164" fontId="23" fillId="2" borderId="2" xfId="0" applyNumberFormat="1" applyFont="1" applyFill="1" applyBorder="1"/>
    <xf numFmtId="0" fontId="7" fillId="0" borderId="12" xfId="0" applyFont="1" applyBorder="1" applyAlignment="1">
      <alignment vertical="center"/>
    </xf>
    <xf numFmtId="0" fontId="8" fillId="0" borderId="12" xfId="0" applyFont="1" applyBorder="1" applyAlignment="1">
      <alignment wrapText="1"/>
    </xf>
    <xf numFmtId="0" fontId="7" fillId="0" borderId="12" xfId="0" applyFont="1" applyBorder="1" applyAlignment="1">
      <alignment wrapText="1"/>
    </xf>
    <xf numFmtId="0" fontId="24" fillId="4" borderId="3" xfId="0" applyFont="1" applyFill="1" applyBorder="1" applyAlignment="1">
      <alignment horizontal="center"/>
    </xf>
    <xf numFmtId="0" fontId="24" fillId="4" borderId="8" xfId="0" applyFont="1" applyFill="1" applyBorder="1" applyAlignment="1">
      <alignment horizontal="center"/>
    </xf>
    <xf numFmtId="164" fontId="8" fillId="0" borderId="0" xfId="0" applyNumberFormat="1" applyFont="1"/>
    <xf numFmtId="0" fontId="24" fillId="2" borderId="2" xfId="0" applyFont="1" applyFill="1" applyBorder="1" applyAlignment="1">
      <alignment vertical="center"/>
    </xf>
    <xf numFmtId="43" fontId="28" fillId="0" borderId="1" xfId="0" applyNumberFormat="1" applyFont="1" applyBorder="1"/>
    <xf numFmtId="43" fontId="28" fillId="0" borderId="0" xfId="1" applyFont="1"/>
    <xf numFmtId="43" fontId="5" fillId="0" borderId="0" xfId="1" applyFont="1"/>
    <xf numFmtId="43" fontId="5" fillId="0" borderId="7" xfId="1" applyFont="1" applyBorder="1"/>
    <xf numFmtId="43" fontId="28" fillId="0" borderId="0" xfId="0" applyNumberFormat="1" applyFont="1"/>
    <xf numFmtId="43" fontId="5" fillId="0" borderId="0" xfId="1" applyFont="1" applyBorder="1"/>
    <xf numFmtId="43" fontId="28" fillId="0" borderId="0" xfId="1" applyFont="1" applyBorder="1"/>
    <xf numFmtId="43" fontId="28" fillId="0" borderId="1" xfId="1" applyFont="1" applyBorder="1"/>
    <xf numFmtId="43" fontId="19" fillId="0" borderId="1" xfId="0" applyNumberFormat="1" applyFont="1" applyBorder="1"/>
    <xf numFmtId="43" fontId="19" fillId="0" borderId="0" xfId="0" applyNumberFormat="1" applyFont="1"/>
    <xf numFmtId="43" fontId="17" fillId="0" borderId="0" xfId="0" applyNumberFormat="1" applyFont="1"/>
    <xf numFmtId="164" fontId="19" fillId="0" borderId="0" xfId="0" applyNumberFormat="1" applyFont="1"/>
    <xf numFmtId="164" fontId="19" fillId="0" borderId="1" xfId="0" applyNumberFormat="1" applyFont="1" applyBorder="1"/>
    <xf numFmtId="0" fontId="19" fillId="0" borderId="1" xfId="0" applyFont="1" applyBorder="1" applyAlignment="1">
      <alignment horizontal="left"/>
    </xf>
    <xf numFmtId="0" fontId="19" fillId="0" borderId="0" xfId="0" applyFont="1" applyAlignment="1">
      <alignment horizontal="left" indent="1"/>
    </xf>
    <xf numFmtId="0" fontId="17" fillId="0" borderId="0" xfId="0" applyFont="1" applyAlignment="1">
      <alignment horizontal="left" indent="2"/>
    </xf>
    <xf numFmtId="0" fontId="17" fillId="0" borderId="0" xfId="0" applyFont="1" applyAlignment="1">
      <alignment horizontal="left" vertical="justify" wrapText="1" indent="2"/>
    </xf>
    <xf numFmtId="0" fontId="19" fillId="0" borderId="0" xfId="0" applyFont="1" applyAlignment="1">
      <alignment horizontal="left" vertical="justify" wrapText="1" indent="2"/>
    </xf>
    <xf numFmtId="43" fontId="16" fillId="0" borderId="0" xfId="1" applyFont="1"/>
    <xf numFmtId="43" fontId="30" fillId="2" borderId="2" xfId="0" applyNumberFormat="1" applyFont="1" applyFill="1" applyBorder="1"/>
    <xf numFmtId="0" fontId="9" fillId="0" borderId="5" xfId="0" applyFont="1" applyBorder="1" applyAlignment="1">
      <alignment horizontal="center" vertical="top" wrapText="1" readingOrder="1"/>
    </xf>
    <xf numFmtId="0" fontId="9" fillId="0" borderId="0" xfId="0" applyFont="1" applyAlignment="1">
      <alignment horizontal="center" vertical="top" wrapText="1" readingOrder="1"/>
    </xf>
    <xf numFmtId="0" fontId="10" fillId="0" borderId="5" xfId="0" applyFont="1" applyBorder="1" applyAlignment="1">
      <alignment horizontal="center" vertical="center" wrapText="1" readingOrder="1"/>
    </xf>
    <xf numFmtId="0" fontId="10" fillId="0" borderId="0" xfId="0" applyFont="1" applyAlignment="1">
      <alignment horizontal="center" vertical="center" wrapText="1" readingOrder="1"/>
    </xf>
    <xf numFmtId="0" fontId="11" fillId="0" borderId="5" xfId="0" applyFont="1" applyBorder="1" applyAlignment="1">
      <alignment horizontal="center" vertical="top" wrapText="1" readingOrder="1"/>
    </xf>
    <xf numFmtId="0" fontId="11" fillId="0" borderId="0" xfId="0" applyFont="1" applyAlignment="1">
      <alignment horizontal="center" vertical="top" wrapText="1" readingOrder="1"/>
    </xf>
    <xf numFmtId="0" fontId="23" fillId="2" borderId="3" xfId="0" applyFont="1" applyFill="1" applyBorder="1" applyAlignment="1">
      <alignment horizontal="left" vertical="center"/>
    </xf>
    <xf numFmtId="43" fontId="23" fillId="2" borderId="3" xfId="1" applyFont="1" applyFill="1" applyBorder="1" applyAlignment="1">
      <alignment horizontal="center" vertical="center" wrapText="1"/>
    </xf>
    <xf numFmtId="43" fontId="23" fillId="2" borderId="4" xfId="1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left" vertical="top"/>
    </xf>
    <xf numFmtId="0" fontId="12" fillId="0" borderId="0" xfId="0" applyFont="1" applyAlignment="1">
      <alignment horizontal="center"/>
    </xf>
    <xf numFmtId="0" fontId="29" fillId="0" borderId="0" xfId="0" applyFont="1" applyAlignment="1">
      <alignment horizontal="left" vertical="top"/>
    </xf>
    <xf numFmtId="0" fontId="25" fillId="0" borderId="5" xfId="0" applyFont="1" applyBorder="1" applyAlignment="1">
      <alignment horizontal="center" vertical="center" wrapText="1" readingOrder="1"/>
    </xf>
    <xf numFmtId="0" fontId="25" fillId="0" borderId="0" xfId="0" applyFont="1" applyAlignment="1">
      <alignment horizontal="center" vertical="center" wrapText="1" readingOrder="1"/>
    </xf>
    <xf numFmtId="0" fontId="26" fillId="0" borderId="5" xfId="0" applyFont="1" applyBorder="1" applyAlignment="1">
      <alignment horizontal="center" vertical="top" wrapText="1" readingOrder="1"/>
    </xf>
    <xf numFmtId="0" fontId="26" fillId="0" borderId="0" xfId="0" applyFont="1" applyAlignment="1">
      <alignment horizontal="center" vertical="top" wrapText="1" readingOrder="1"/>
    </xf>
    <xf numFmtId="0" fontId="24" fillId="2" borderId="3" xfId="0" applyFont="1" applyFill="1" applyBorder="1" applyAlignment="1">
      <alignment horizontal="left" vertical="center"/>
    </xf>
    <xf numFmtId="43" fontId="24" fillId="2" borderId="3" xfId="1" applyFont="1" applyFill="1" applyBorder="1" applyAlignment="1">
      <alignment horizontal="center" vertical="center" wrapText="1"/>
    </xf>
    <xf numFmtId="43" fontId="24" fillId="2" borderId="4" xfId="1" applyFont="1" applyFill="1" applyBorder="1" applyAlignment="1">
      <alignment horizontal="center" vertical="center" wrapText="1"/>
    </xf>
    <xf numFmtId="0" fontId="27" fillId="0" borderId="5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10" fillId="0" borderId="5" xfId="0" applyFont="1" applyBorder="1" applyAlignment="1">
      <alignment horizontal="center" vertical="top" wrapText="1" readingOrder="1"/>
    </xf>
    <xf numFmtId="0" fontId="10" fillId="0" borderId="0" xfId="0" applyFont="1" applyAlignment="1">
      <alignment horizontal="center" vertical="top" wrapText="1" readingOrder="1"/>
    </xf>
    <xf numFmtId="0" fontId="24" fillId="4" borderId="11" xfId="0" applyFont="1" applyFill="1" applyBorder="1" applyAlignment="1">
      <alignment horizontal="center" vertical="center"/>
    </xf>
    <xf numFmtId="0" fontId="24" fillId="4" borderId="6" xfId="0" applyFont="1" applyFill="1" applyBorder="1" applyAlignment="1">
      <alignment horizontal="center" vertical="center"/>
    </xf>
    <xf numFmtId="0" fontId="24" fillId="4" borderId="9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66674</xdr:colOff>
      <xdr:row>2</xdr:row>
      <xdr:rowOff>228600</xdr:rowOff>
    </xdr:from>
    <xdr:to>
      <xdr:col>2</xdr:col>
      <xdr:colOff>1352549</xdr:colOff>
      <xdr:row>6</xdr:row>
      <xdr:rowOff>161925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7274" y="647700"/>
          <a:ext cx="1285875" cy="1066800"/>
        </a:xfrm>
        <a:prstGeom prst="rect">
          <a:avLst/>
        </a:prstGeom>
      </xdr:spPr>
    </xdr:pic>
    <xdr:clientData/>
  </xdr:twoCellAnchor>
  <xdr:twoCellAnchor editAs="oneCell">
    <xdr:from>
      <xdr:col>4</xdr:col>
      <xdr:colOff>142874</xdr:colOff>
      <xdr:row>2</xdr:row>
      <xdr:rowOff>190499</xdr:rowOff>
    </xdr:from>
    <xdr:to>
      <xdr:col>4</xdr:col>
      <xdr:colOff>1352549</xdr:colOff>
      <xdr:row>6</xdr:row>
      <xdr:rowOff>152400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01249" y="609599"/>
          <a:ext cx="1209675" cy="10953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2</xdr:row>
      <xdr:rowOff>152400</xdr:rowOff>
    </xdr:from>
    <xdr:to>
      <xdr:col>1</xdr:col>
      <xdr:colOff>1647824</xdr:colOff>
      <xdr:row>5</xdr:row>
      <xdr:rowOff>19050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561975" y="533400"/>
          <a:ext cx="1400174" cy="695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US" sz="1100"/>
            <a:t>LOGO</a:t>
          </a:r>
          <a:r>
            <a:rPr lang="es-US" sz="1100" baseline="0"/>
            <a:t> MIN.                      (si aplica)</a:t>
          </a:r>
          <a:endParaRPr lang="es-US" sz="1100"/>
        </a:p>
      </xdr:txBody>
    </xdr:sp>
    <xdr:clientData/>
  </xdr:twoCellAnchor>
  <xdr:twoCellAnchor editAs="oneCell">
    <xdr:from>
      <xdr:col>1</xdr:col>
      <xdr:colOff>209548</xdr:colOff>
      <xdr:row>2</xdr:row>
      <xdr:rowOff>104775</xdr:rowOff>
    </xdr:from>
    <xdr:to>
      <xdr:col>1</xdr:col>
      <xdr:colOff>2076449</xdr:colOff>
      <xdr:row>6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9098" y="485775"/>
          <a:ext cx="1866901" cy="1162050"/>
        </a:xfrm>
        <a:prstGeom prst="rect">
          <a:avLst/>
        </a:prstGeom>
      </xdr:spPr>
    </xdr:pic>
    <xdr:clientData/>
  </xdr:twoCellAnchor>
  <xdr:twoCellAnchor editAs="oneCell">
    <xdr:from>
      <xdr:col>13</xdr:col>
      <xdr:colOff>695324</xdr:colOff>
      <xdr:row>2</xdr:row>
      <xdr:rowOff>95251</xdr:rowOff>
    </xdr:from>
    <xdr:to>
      <xdr:col>16</xdr:col>
      <xdr:colOff>161925</xdr:colOff>
      <xdr:row>6</xdr:row>
      <xdr:rowOff>180975</xdr:rowOff>
    </xdr:to>
    <xdr:pic>
      <xdr:nvPicPr>
        <xdr:cNvPr id="5" name="2 Imagen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02149" y="476251"/>
          <a:ext cx="1771651" cy="11906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98"/>
  <sheetViews>
    <sheetView showGridLines="0" workbookViewId="0">
      <selection activeCell="C12" sqref="C12"/>
    </sheetView>
  </sheetViews>
  <sheetFormatPr defaultColWidth="11.42578125" defaultRowHeight="15" x14ac:dyDescent="0.25"/>
  <cols>
    <col min="1" max="1" width="7.5703125" customWidth="1"/>
    <col min="2" max="2" width="7.28515625" customWidth="1"/>
    <col min="3" max="3" width="116.140625" customWidth="1"/>
    <col min="4" max="5" width="23.42578125" customWidth="1"/>
    <col min="6" max="6" width="11.42578125" customWidth="1"/>
    <col min="7" max="7" width="11.42578125" hidden="1" customWidth="1"/>
  </cols>
  <sheetData>
    <row r="1" spans="2:16" ht="15.75" x14ac:dyDescent="0.25">
      <c r="C1" s="21"/>
      <c r="D1" s="21"/>
      <c r="E1" s="21"/>
      <c r="F1" s="21"/>
    </row>
    <row r="2" spans="2:16" ht="17.25" x14ac:dyDescent="0.3">
      <c r="C2" s="22"/>
      <c r="D2" s="22"/>
      <c r="E2" s="22"/>
      <c r="F2" s="22"/>
    </row>
    <row r="3" spans="2:16" ht="28.5" customHeight="1" x14ac:dyDescent="0.25">
      <c r="C3" s="69" t="s">
        <v>92</v>
      </c>
      <c r="D3" s="70"/>
      <c r="E3" s="70"/>
      <c r="F3" s="23"/>
      <c r="G3" s="1"/>
      <c r="H3" s="1"/>
      <c r="I3" s="1"/>
      <c r="J3" s="1"/>
      <c r="K3" s="1"/>
      <c r="L3" s="1"/>
      <c r="M3" s="1"/>
      <c r="N3" s="1"/>
      <c r="O3" s="1"/>
      <c r="P3" s="1"/>
    </row>
    <row r="4" spans="2:16" ht="21" customHeight="1" x14ac:dyDescent="0.25">
      <c r="C4" s="67" t="s">
        <v>93</v>
      </c>
      <c r="D4" s="68"/>
      <c r="E4" s="68"/>
      <c r="F4" s="24"/>
      <c r="G4" s="2"/>
      <c r="H4" s="2"/>
      <c r="I4" s="2"/>
      <c r="J4" s="2"/>
      <c r="K4" s="2"/>
      <c r="L4" s="2"/>
      <c r="M4" s="2"/>
      <c r="N4" s="2"/>
      <c r="O4" s="2"/>
      <c r="P4" s="2"/>
    </row>
    <row r="5" spans="2:16" ht="18.75" x14ac:dyDescent="0.25">
      <c r="C5" s="76" t="s">
        <v>94</v>
      </c>
      <c r="D5" s="77"/>
      <c r="E5" s="77"/>
      <c r="F5" s="25"/>
      <c r="G5" s="3"/>
      <c r="H5" s="3"/>
      <c r="I5" s="3"/>
      <c r="J5" s="3"/>
      <c r="K5" s="3"/>
      <c r="L5" s="3"/>
      <c r="M5" s="3"/>
      <c r="N5" s="3"/>
      <c r="O5" s="3"/>
      <c r="P5" s="3"/>
    </row>
    <row r="6" spans="2:16" ht="21" customHeight="1" x14ac:dyDescent="0.25">
      <c r="C6" s="67" t="s">
        <v>101</v>
      </c>
      <c r="D6" s="68"/>
      <c r="E6" s="68"/>
      <c r="F6" s="24"/>
      <c r="G6" s="4"/>
      <c r="H6" s="4"/>
      <c r="I6" s="4"/>
      <c r="J6" s="4"/>
      <c r="K6" s="4"/>
      <c r="L6" s="4"/>
      <c r="M6" s="4"/>
      <c r="N6" s="4"/>
      <c r="O6" s="4"/>
      <c r="P6" s="4"/>
    </row>
    <row r="7" spans="2:16" ht="15.75" customHeight="1" x14ac:dyDescent="0.25">
      <c r="B7" s="5"/>
      <c r="C7" s="71" t="s">
        <v>76</v>
      </c>
      <c r="D7" s="72"/>
      <c r="E7" s="72"/>
      <c r="F7" s="26"/>
      <c r="G7" s="4"/>
      <c r="H7" s="4"/>
      <c r="I7" s="4"/>
      <c r="J7" s="4"/>
      <c r="K7" s="4"/>
      <c r="L7" s="4"/>
      <c r="M7" s="4"/>
      <c r="N7" s="4"/>
      <c r="O7" s="4"/>
      <c r="P7" s="4"/>
    </row>
    <row r="8" spans="2:16" ht="15" customHeight="1" x14ac:dyDescent="0.3">
      <c r="C8" s="73" t="s">
        <v>66</v>
      </c>
      <c r="D8" s="74" t="s">
        <v>91</v>
      </c>
      <c r="E8" s="74" t="s">
        <v>90</v>
      </c>
      <c r="F8" s="27"/>
    </row>
    <row r="9" spans="2:16" ht="23.25" customHeight="1" x14ac:dyDescent="0.3">
      <c r="C9" s="73"/>
      <c r="D9" s="75"/>
      <c r="E9" s="75"/>
      <c r="F9" s="27"/>
    </row>
    <row r="10" spans="2:16" ht="18.75" x14ac:dyDescent="0.3">
      <c r="C10" s="8" t="s">
        <v>0</v>
      </c>
      <c r="D10" s="20">
        <f>+D11+D17+D27+D37+D46+D53+D63+D68+D71+D75</f>
        <v>167303584</v>
      </c>
      <c r="E10" s="9">
        <f>+E11+E17+E27+E37+E46+E53+E64+E68+E71+E75</f>
        <v>0</v>
      </c>
      <c r="F10" s="27"/>
    </row>
    <row r="11" spans="2:16" ht="18.75" x14ac:dyDescent="0.3">
      <c r="C11" s="10" t="s">
        <v>1</v>
      </c>
      <c r="D11" s="35">
        <f>+D12+D13+D14+D15+D16</f>
        <v>82038945</v>
      </c>
      <c r="E11" s="36">
        <f>+E12+E13+E14+E15+E16</f>
        <v>0</v>
      </c>
      <c r="F11" s="27"/>
    </row>
    <row r="12" spans="2:16" ht="18.75" x14ac:dyDescent="0.3">
      <c r="C12" s="11" t="s">
        <v>2</v>
      </c>
      <c r="D12" s="19">
        <v>68812500</v>
      </c>
      <c r="E12" s="36">
        <v>0</v>
      </c>
      <c r="F12" s="27"/>
    </row>
    <row r="13" spans="2:16" ht="18.75" x14ac:dyDescent="0.3">
      <c r="C13" s="11" t="s">
        <v>3</v>
      </c>
      <c r="D13" s="19">
        <v>3600000</v>
      </c>
      <c r="E13" s="36">
        <v>0</v>
      </c>
      <c r="F13" s="27"/>
    </row>
    <row r="14" spans="2:16" ht="18.75" x14ac:dyDescent="0.3">
      <c r="C14" s="11" t="s">
        <v>4</v>
      </c>
      <c r="D14" s="18">
        <v>0</v>
      </c>
      <c r="E14" s="36">
        <v>0</v>
      </c>
      <c r="F14" s="27"/>
    </row>
    <row r="15" spans="2:16" ht="18.75" x14ac:dyDescent="0.3">
      <c r="C15" s="11" t="s">
        <v>5</v>
      </c>
      <c r="D15" s="19">
        <v>0</v>
      </c>
      <c r="E15" s="36">
        <v>0</v>
      </c>
      <c r="F15" s="27"/>
    </row>
    <row r="16" spans="2:16" ht="18.75" x14ac:dyDescent="0.3">
      <c r="C16" s="11" t="s">
        <v>6</v>
      </c>
      <c r="D16" s="19">
        <v>9626445</v>
      </c>
      <c r="E16" s="36">
        <v>0</v>
      </c>
      <c r="F16" s="27"/>
    </row>
    <row r="17" spans="3:6" ht="18.75" x14ac:dyDescent="0.3">
      <c r="C17" s="10" t="s">
        <v>7</v>
      </c>
      <c r="D17" s="35">
        <f>+D18+D19+D20+D21+D22+D23+D24+D25+D26</f>
        <v>30141420.330000002</v>
      </c>
      <c r="E17" s="36">
        <f>+E18+E19+E20+E21+E22+E23+E24+E25+E26</f>
        <v>0</v>
      </c>
      <c r="F17" s="27"/>
    </row>
    <row r="18" spans="3:6" ht="18.75" x14ac:dyDescent="0.3">
      <c r="C18" s="11" t="s">
        <v>8</v>
      </c>
      <c r="D18" s="19">
        <v>3855153.13</v>
      </c>
      <c r="E18" s="36">
        <v>0</v>
      </c>
      <c r="F18" s="27"/>
    </row>
    <row r="19" spans="3:6" ht="18.75" x14ac:dyDescent="0.3">
      <c r="C19" s="11" t="s">
        <v>9</v>
      </c>
      <c r="D19" s="19">
        <v>1060000</v>
      </c>
      <c r="E19" s="36">
        <v>0</v>
      </c>
      <c r="F19" s="27"/>
    </row>
    <row r="20" spans="3:6" ht="18.75" x14ac:dyDescent="0.3">
      <c r="C20" s="11" t="s">
        <v>10</v>
      </c>
      <c r="D20" s="19">
        <v>3500000</v>
      </c>
      <c r="E20" s="36">
        <v>0</v>
      </c>
      <c r="F20" s="27"/>
    </row>
    <row r="21" spans="3:6" ht="18.75" x14ac:dyDescent="0.3">
      <c r="C21" s="11" t="s">
        <v>11</v>
      </c>
      <c r="D21" s="19">
        <v>80000</v>
      </c>
      <c r="E21" s="36">
        <v>0</v>
      </c>
      <c r="F21" s="27"/>
    </row>
    <row r="22" spans="3:6" ht="18.75" x14ac:dyDescent="0.3">
      <c r="C22" s="11" t="s">
        <v>12</v>
      </c>
      <c r="D22" s="19">
        <v>385500</v>
      </c>
      <c r="E22" s="36">
        <v>0</v>
      </c>
      <c r="F22" s="22"/>
    </row>
    <row r="23" spans="3:6" ht="18.75" x14ac:dyDescent="0.3">
      <c r="C23" s="11" t="s">
        <v>13</v>
      </c>
      <c r="D23" s="19">
        <v>3980000</v>
      </c>
      <c r="E23" s="36">
        <v>0</v>
      </c>
      <c r="F23" s="22"/>
    </row>
    <row r="24" spans="3:6" ht="18.75" x14ac:dyDescent="0.3">
      <c r="C24" s="11" t="s">
        <v>14</v>
      </c>
      <c r="D24" s="19">
        <v>2139500</v>
      </c>
      <c r="E24" s="36">
        <v>0</v>
      </c>
      <c r="F24" s="22"/>
    </row>
    <row r="25" spans="3:6" ht="18.75" x14ac:dyDescent="0.3">
      <c r="C25" s="11" t="s">
        <v>15</v>
      </c>
      <c r="D25" s="19">
        <v>13444676.33</v>
      </c>
      <c r="E25" s="36">
        <v>0</v>
      </c>
      <c r="F25" s="22"/>
    </row>
    <row r="26" spans="3:6" ht="18.75" x14ac:dyDescent="0.3">
      <c r="C26" s="11" t="s">
        <v>16</v>
      </c>
      <c r="D26" s="19">
        <v>1696590.87</v>
      </c>
      <c r="E26" s="36">
        <v>0</v>
      </c>
      <c r="F26" s="22"/>
    </row>
    <row r="27" spans="3:6" ht="18.75" x14ac:dyDescent="0.3">
      <c r="C27" s="10" t="s">
        <v>17</v>
      </c>
      <c r="D27" s="35">
        <f>+D28+D29+D30+D31+D32+D33+D34+D35+D36</f>
        <v>2783086</v>
      </c>
      <c r="E27" s="36">
        <f>+E28+E29+E30+E31+E32+E33+E34+E35+E36</f>
        <v>0</v>
      </c>
      <c r="F27" s="22"/>
    </row>
    <row r="28" spans="3:6" ht="18.75" x14ac:dyDescent="0.3">
      <c r="C28" s="11" t="s">
        <v>18</v>
      </c>
      <c r="D28" s="19">
        <v>149700</v>
      </c>
      <c r="E28" s="36">
        <v>0</v>
      </c>
      <c r="F28" s="22"/>
    </row>
    <row r="29" spans="3:6" ht="18.75" x14ac:dyDescent="0.3">
      <c r="C29" s="11" t="s">
        <v>19</v>
      </c>
      <c r="D29" s="19">
        <v>287030</v>
      </c>
      <c r="E29" s="36">
        <v>0</v>
      </c>
      <c r="F29" s="22"/>
    </row>
    <row r="30" spans="3:6" ht="18.75" x14ac:dyDescent="0.3">
      <c r="C30" s="11" t="s">
        <v>20</v>
      </c>
      <c r="D30" s="19">
        <v>217321.99</v>
      </c>
      <c r="E30" s="36">
        <v>0</v>
      </c>
      <c r="F30" s="22"/>
    </row>
    <row r="31" spans="3:6" ht="18.75" x14ac:dyDescent="0.3">
      <c r="C31" s="11" t="s">
        <v>21</v>
      </c>
      <c r="D31" s="19">
        <v>19000</v>
      </c>
      <c r="E31" s="36">
        <v>0</v>
      </c>
      <c r="F31" s="22"/>
    </row>
    <row r="32" spans="3:6" ht="18.75" x14ac:dyDescent="0.3">
      <c r="C32" s="11" t="s">
        <v>22</v>
      </c>
      <c r="D32" s="19">
        <v>51500</v>
      </c>
      <c r="E32" s="36">
        <v>0</v>
      </c>
      <c r="F32" s="22"/>
    </row>
    <row r="33" spans="3:6" ht="18.75" x14ac:dyDescent="0.3">
      <c r="C33" s="11" t="s">
        <v>23</v>
      </c>
      <c r="D33" s="19">
        <v>120462</v>
      </c>
      <c r="E33" s="36">
        <v>0</v>
      </c>
      <c r="F33" s="22"/>
    </row>
    <row r="34" spans="3:6" ht="18.75" x14ac:dyDescent="0.3">
      <c r="C34" s="11" t="s">
        <v>24</v>
      </c>
      <c r="D34" s="19">
        <v>931573.74</v>
      </c>
      <c r="E34" s="36">
        <v>0</v>
      </c>
      <c r="F34" s="22"/>
    </row>
    <row r="35" spans="3:6" ht="18.75" x14ac:dyDescent="0.3">
      <c r="C35" s="11" t="s">
        <v>25</v>
      </c>
      <c r="D35" s="19">
        <v>0</v>
      </c>
      <c r="E35" s="36">
        <v>0</v>
      </c>
      <c r="F35" s="22"/>
    </row>
    <row r="36" spans="3:6" ht="18.75" x14ac:dyDescent="0.3">
      <c r="C36" s="11" t="s">
        <v>26</v>
      </c>
      <c r="D36" s="19">
        <v>1006498.27</v>
      </c>
      <c r="E36" s="36">
        <v>0</v>
      </c>
      <c r="F36" s="22"/>
    </row>
    <row r="37" spans="3:6" ht="18.75" x14ac:dyDescent="0.3">
      <c r="C37" s="10" t="s">
        <v>27</v>
      </c>
      <c r="D37" s="35">
        <f>+D38+D39+D40+D41+D42+D43+D44+D45</f>
        <v>0</v>
      </c>
      <c r="E37" s="36">
        <v>0</v>
      </c>
      <c r="F37" s="22"/>
    </row>
    <row r="38" spans="3:6" ht="18.75" x14ac:dyDescent="0.3">
      <c r="C38" s="11" t="s">
        <v>28</v>
      </c>
      <c r="D38" s="19">
        <v>0</v>
      </c>
      <c r="E38" s="36">
        <v>0</v>
      </c>
      <c r="F38" s="22"/>
    </row>
    <row r="39" spans="3:6" ht="18.75" x14ac:dyDescent="0.3">
      <c r="C39" s="11" t="s">
        <v>29</v>
      </c>
      <c r="D39" s="19">
        <v>0</v>
      </c>
      <c r="E39" s="36">
        <v>0</v>
      </c>
      <c r="F39" s="22"/>
    </row>
    <row r="40" spans="3:6" ht="18.75" x14ac:dyDescent="0.3">
      <c r="C40" s="11" t="s">
        <v>30</v>
      </c>
      <c r="D40" s="19">
        <v>0</v>
      </c>
      <c r="E40" s="36">
        <v>0</v>
      </c>
      <c r="F40" s="22"/>
    </row>
    <row r="41" spans="3:6" ht="18.75" x14ac:dyDescent="0.3">
      <c r="C41" s="11" t="s">
        <v>31</v>
      </c>
      <c r="D41" s="19">
        <v>0</v>
      </c>
      <c r="E41" s="36">
        <v>0</v>
      </c>
      <c r="F41" s="22"/>
    </row>
    <row r="42" spans="3:6" ht="18.75" x14ac:dyDescent="0.3">
      <c r="C42" s="11" t="s">
        <v>32</v>
      </c>
      <c r="D42" s="19">
        <v>0</v>
      </c>
      <c r="E42" s="36">
        <v>0</v>
      </c>
      <c r="F42" s="22"/>
    </row>
    <row r="43" spans="3:6" ht="18.75" x14ac:dyDescent="0.3">
      <c r="C43" s="11" t="s">
        <v>33</v>
      </c>
      <c r="D43" s="19">
        <v>0</v>
      </c>
      <c r="E43" s="36">
        <v>0</v>
      </c>
      <c r="F43" s="22"/>
    </row>
    <row r="44" spans="3:6" ht="18.75" x14ac:dyDescent="0.3">
      <c r="C44" s="11" t="s">
        <v>34</v>
      </c>
      <c r="D44" s="19">
        <v>0</v>
      </c>
      <c r="E44" s="36">
        <v>0</v>
      </c>
      <c r="F44" s="22"/>
    </row>
    <row r="45" spans="3:6" ht="18.75" x14ac:dyDescent="0.3">
      <c r="C45" s="11" t="s">
        <v>35</v>
      </c>
      <c r="D45" s="19">
        <v>0</v>
      </c>
      <c r="E45" s="36">
        <v>0</v>
      </c>
      <c r="F45" s="22"/>
    </row>
    <row r="46" spans="3:6" ht="18.75" x14ac:dyDescent="0.3">
      <c r="C46" s="10" t="s">
        <v>36</v>
      </c>
      <c r="D46" s="35">
        <f>+D47+D48+D49+D50+D51+D52</f>
        <v>0</v>
      </c>
      <c r="E46" s="36">
        <v>0</v>
      </c>
      <c r="F46" s="22"/>
    </row>
    <row r="47" spans="3:6" ht="18.75" x14ac:dyDescent="0.3">
      <c r="C47" s="11" t="s">
        <v>37</v>
      </c>
      <c r="D47" s="19">
        <v>0</v>
      </c>
      <c r="E47" s="36">
        <v>0</v>
      </c>
      <c r="F47" s="22"/>
    </row>
    <row r="48" spans="3:6" ht="18.75" x14ac:dyDescent="0.3">
      <c r="C48" s="11" t="s">
        <v>38</v>
      </c>
      <c r="D48" s="19">
        <v>0</v>
      </c>
      <c r="E48" s="36">
        <v>0</v>
      </c>
      <c r="F48" s="22"/>
    </row>
    <row r="49" spans="3:6" ht="18.75" x14ac:dyDescent="0.3">
      <c r="C49" s="11" t="s">
        <v>39</v>
      </c>
      <c r="D49" s="19">
        <v>0</v>
      </c>
      <c r="E49" s="36">
        <v>0</v>
      </c>
      <c r="F49" s="22"/>
    </row>
    <row r="50" spans="3:6" ht="18.75" x14ac:dyDescent="0.3">
      <c r="C50" s="11" t="s">
        <v>40</v>
      </c>
      <c r="D50" s="19">
        <v>0</v>
      </c>
      <c r="E50" s="36">
        <v>0</v>
      </c>
      <c r="F50" s="22"/>
    </row>
    <row r="51" spans="3:6" ht="18.75" x14ac:dyDescent="0.3">
      <c r="C51" s="11" t="s">
        <v>41</v>
      </c>
      <c r="D51" s="19">
        <v>0</v>
      </c>
      <c r="E51" s="36">
        <v>0</v>
      </c>
      <c r="F51" s="22"/>
    </row>
    <row r="52" spans="3:6" ht="18.75" x14ac:dyDescent="0.3">
      <c r="C52" s="11" t="s">
        <v>42</v>
      </c>
      <c r="D52" s="19">
        <v>0</v>
      </c>
      <c r="E52" s="36">
        <v>0</v>
      </c>
      <c r="F52" s="22"/>
    </row>
    <row r="53" spans="3:6" ht="18.75" x14ac:dyDescent="0.3">
      <c r="C53" s="10" t="s">
        <v>43</v>
      </c>
      <c r="D53" s="35">
        <f>+D54+D55+D56+D57+D58+D59+D60+D61+D62</f>
        <v>49540132.670000002</v>
      </c>
      <c r="E53" s="36">
        <f>+E54+E55+E56+E57+E58+E59+E60+E61+E62</f>
        <v>0</v>
      </c>
      <c r="F53" s="22"/>
    </row>
    <row r="54" spans="3:6" ht="18.75" x14ac:dyDescent="0.3">
      <c r="C54" s="11" t="s">
        <v>44</v>
      </c>
      <c r="D54" s="19">
        <v>16584279.5</v>
      </c>
      <c r="E54" s="36">
        <v>0</v>
      </c>
      <c r="F54" s="22"/>
    </row>
    <row r="55" spans="3:6" ht="18.75" x14ac:dyDescent="0.3">
      <c r="C55" s="11" t="s">
        <v>45</v>
      </c>
      <c r="D55" s="19">
        <v>554766.82000000007</v>
      </c>
      <c r="E55" s="36">
        <v>0</v>
      </c>
      <c r="F55" s="22"/>
    </row>
    <row r="56" spans="3:6" ht="18.75" x14ac:dyDescent="0.3">
      <c r="C56" s="11" t="s">
        <v>46</v>
      </c>
      <c r="D56" s="19">
        <v>362800.6</v>
      </c>
      <c r="E56" s="36">
        <v>0</v>
      </c>
      <c r="F56" s="22"/>
    </row>
    <row r="57" spans="3:6" ht="18.75" x14ac:dyDescent="0.3">
      <c r="C57" s="11" t="s">
        <v>47</v>
      </c>
      <c r="D57" s="19">
        <v>24862849.75</v>
      </c>
      <c r="E57" s="36">
        <v>0</v>
      </c>
      <c r="F57" s="22"/>
    </row>
    <row r="58" spans="3:6" ht="18.75" x14ac:dyDescent="0.3">
      <c r="C58" s="11" t="s">
        <v>48</v>
      </c>
      <c r="D58" s="19">
        <v>5102300</v>
      </c>
      <c r="E58" s="36">
        <v>0</v>
      </c>
      <c r="F58" s="22"/>
    </row>
    <row r="59" spans="3:6" ht="18.75" x14ac:dyDescent="0.3">
      <c r="C59" s="11" t="s">
        <v>49</v>
      </c>
      <c r="D59" s="19">
        <v>130000</v>
      </c>
      <c r="E59" s="36">
        <v>0</v>
      </c>
      <c r="F59" s="22"/>
    </row>
    <row r="60" spans="3:6" ht="18.75" x14ac:dyDescent="0.3">
      <c r="C60" s="11" t="s">
        <v>50</v>
      </c>
      <c r="D60" s="19">
        <v>0</v>
      </c>
      <c r="E60" s="36">
        <v>0</v>
      </c>
      <c r="F60" s="22"/>
    </row>
    <row r="61" spans="3:6" ht="18.75" x14ac:dyDescent="0.3">
      <c r="C61" s="11" t="s">
        <v>51</v>
      </c>
      <c r="D61" s="19">
        <v>1943136</v>
      </c>
      <c r="E61" s="36">
        <v>0</v>
      </c>
      <c r="F61" s="22"/>
    </row>
    <row r="62" spans="3:6" ht="18.75" x14ac:dyDescent="0.3">
      <c r="C62" s="11" t="s">
        <v>52</v>
      </c>
      <c r="D62" s="19">
        <v>0</v>
      </c>
      <c r="E62" s="36">
        <v>0</v>
      </c>
      <c r="F62" s="22"/>
    </row>
    <row r="63" spans="3:6" ht="18.75" x14ac:dyDescent="0.3">
      <c r="C63" s="10" t="s">
        <v>53</v>
      </c>
      <c r="D63" s="35">
        <f>+D64+D65+D66+D67</f>
        <v>2800000</v>
      </c>
      <c r="E63" s="36">
        <f>+E64+E65+E66+E67</f>
        <v>0</v>
      </c>
      <c r="F63" s="22"/>
    </row>
    <row r="64" spans="3:6" ht="18.75" x14ac:dyDescent="0.3">
      <c r="C64" s="11" t="s">
        <v>54</v>
      </c>
      <c r="D64" s="19">
        <v>2800000</v>
      </c>
      <c r="E64" s="36">
        <v>0</v>
      </c>
      <c r="F64" s="22"/>
    </row>
    <row r="65" spans="3:6" ht="18.75" x14ac:dyDescent="0.3">
      <c r="C65" s="11" t="s">
        <v>55</v>
      </c>
      <c r="D65" s="19">
        <v>0</v>
      </c>
      <c r="E65" s="36">
        <v>0</v>
      </c>
      <c r="F65" s="22"/>
    </row>
    <row r="66" spans="3:6" ht="18.75" x14ac:dyDescent="0.3">
      <c r="C66" s="11" t="s">
        <v>56</v>
      </c>
      <c r="D66" s="19">
        <v>0</v>
      </c>
      <c r="E66" s="36">
        <v>0</v>
      </c>
      <c r="F66" s="22"/>
    </row>
    <row r="67" spans="3:6" ht="18.75" x14ac:dyDescent="0.3">
      <c r="C67" s="11" t="s">
        <v>57</v>
      </c>
      <c r="D67" s="19">
        <v>0</v>
      </c>
      <c r="E67" s="36">
        <v>0</v>
      </c>
      <c r="F67" s="22"/>
    </row>
    <row r="68" spans="3:6" ht="18.75" x14ac:dyDescent="0.3">
      <c r="C68" s="10" t="s">
        <v>58</v>
      </c>
      <c r="D68" s="35">
        <f>+D69+D70</f>
        <v>0</v>
      </c>
      <c r="E68" s="36">
        <f>+E69+E70</f>
        <v>0</v>
      </c>
      <c r="F68" s="22"/>
    </row>
    <row r="69" spans="3:6" ht="18.75" x14ac:dyDescent="0.3">
      <c r="C69" s="11" t="s">
        <v>59</v>
      </c>
      <c r="D69" s="19">
        <v>0</v>
      </c>
      <c r="E69" s="36">
        <v>0</v>
      </c>
      <c r="F69" s="22"/>
    </row>
    <row r="70" spans="3:6" ht="18.75" x14ac:dyDescent="0.3">
      <c r="C70" s="11" t="s">
        <v>60</v>
      </c>
      <c r="D70" s="19">
        <v>0</v>
      </c>
      <c r="E70" s="36">
        <v>0</v>
      </c>
      <c r="F70" s="22"/>
    </row>
    <row r="71" spans="3:6" ht="18.75" x14ac:dyDescent="0.3">
      <c r="C71" s="10" t="s">
        <v>61</v>
      </c>
      <c r="D71" s="35">
        <f>+D72+D73+D74</f>
        <v>0</v>
      </c>
      <c r="E71" s="36">
        <f>+E72+E73+E74</f>
        <v>0</v>
      </c>
      <c r="F71" s="22"/>
    </row>
    <row r="72" spans="3:6" ht="18.75" x14ac:dyDescent="0.3">
      <c r="C72" s="11" t="s">
        <v>62</v>
      </c>
      <c r="D72" s="19">
        <v>0</v>
      </c>
      <c r="E72" s="36">
        <v>0</v>
      </c>
      <c r="F72" s="28"/>
    </row>
    <row r="73" spans="3:6" ht="18.75" x14ac:dyDescent="0.3">
      <c r="C73" s="11" t="s">
        <v>63</v>
      </c>
      <c r="D73" s="19">
        <v>0</v>
      </c>
      <c r="E73" s="36">
        <v>0</v>
      </c>
      <c r="F73" s="28"/>
    </row>
    <row r="74" spans="3:6" ht="18.75" x14ac:dyDescent="0.3">
      <c r="C74" s="11" t="s">
        <v>64</v>
      </c>
      <c r="D74" s="19">
        <v>0</v>
      </c>
      <c r="E74" s="36">
        <v>0</v>
      </c>
      <c r="F74" s="28"/>
    </row>
    <row r="75" spans="3:6" ht="18.75" x14ac:dyDescent="0.3">
      <c r="C75" s="8" t="s">
        <v>67</v>
      </c>
      <c r="D75" s="20">
        <f>+D76+D79+D82</f>
        <v>0</v>
      </c>
      <c r="E75" s="36">
        <f>+E76+E79+E82</f>
        <v>0</v>
      </c>
      <c r="F75" s="28"/>
    </row>
    <row r="76" spans="3:6" ht="18.75" x14ac:dyDescent="0.3">
      <c r="C76" s="10" t="s">
        <v>68</v>
      </c>
      <c r="D76" s="35">
        <f>+D77+D78</f>
        <v>0</v>
      </c>
      <c r="E76" s="36">
        <f>+E77+E78</f>
        <v>0</v>
      </c>
      <c r="F76" s="22"/>
    </row>
    <row r="77" spans="3:6" ht="18.75" x14ac:dyDescent="0.3">
      <c r="C77" s="11" t="s">
        <v>69</v>
      </c>
      <c r="D77" s="19">
        <v>0</v>
      </c>
      <c r="E77" s="36">
        <v>0</v>
      </c>
      <c r="F77" s="22"/>
    </row>
    <row r="78" spans="3:6" ht="18.75" x14ac:dyDescent="0.3">
      <c r="C78" s="11" t="s">
        <v>70</v>
      </c>
      <c r="D78" s="19">
        <v>0</v>
      </c>
      <c r="E78" s="36">
        <v>0</v>
      </c>
      <c r="F78" s="22"/>
    </row>
    <row r="79" spans="3:6" ht="18.75" x14ac:dyDescent="0.3">
      <c r="C79" s="10" t="s">
        <v>71</v>
      </c>
      <c r="D79" s="35">
        <f>+D80+D81</f>
        <v>0</v>
      </c>
      <c r="E79" s="36">
        <f>+E80+E81</f>
        <v>0</v>
      </c>
      <c r="F79" s="22"/>
    </row>
    <row r="80" spans="3:6" ht="18.75" x14ac:dyDescent="0.3">
      <c r="C80" s="11" t="s">
        <v>72</v>
      </c>
      <c r="D80" s="19">
        <v>0</v>
      </c>
      <c r="E80" s="36">
        <v>0</v>
      </c>
      <c r="F80" s="22"/>
    </row>
    <row r="81" spans="3:7" ht="18.75" x14ac:dyDescent="0.3">
      <c r="C81" s="11" t="s">
        <v>73</v>
      </c>
      <c r="D81" s="19">
        <v>0</v>
      </c>
      <c r="E81" s="36">
        <v>0</v>
      </c>
      <c r="F81" s="22"/>
    </row>
    <row r="82" spans="3:7" ht="18.75" x14ac:dyDescent="0.3">
      <c r="C82" s="10" t="s">
        <v>74</v>
      </c>
      <c r="D82" s="35">
        <f>+D83</f>
        <v>0</v>
      </c>
      <c r="E82" s="36">
        <f>+E83</f>
        <v>0</v>
      </c>
      <c r="F82" s="22"/>
    </row>
    <row r="83" spans="3:7" ht="18.75" x14ac:dyDescent="0.3">
      <c r="C83" s="11" t="s">
        <v>75</v>
      </c>
      <c r="D83" s="19">
        <v>0</v>
      </c>
      <c r="E83" s="36">
        <v>0</v>
      </c>
      <c r="F83" s="22"/>
    </row>
    <row r="84" spans="3:7" ht="21" x14ac:dyDescent="0.35">
      <c r="C84" s="37" t="s">
        <v>65</v>
      </c>
      <c r="D84" s="38">
        <f>+D75+D10</f>
        <v>167303584</v>
      </c>
      <c r="E84" s="39">
        <f>+E75+E10</f>
        <v>0</v>
      </c>
      <c r="F84" s="22"/>
    </row>
    <row r="85" spans="3:7" ht="18" thickBot="1" x14ac:dyDescent="0.35">
      <c r="C85" s="22" t="s">
        <v>104</v>
      </c>
      <c r="D85" s="22"/>
      <c r="E85" s="22"/>
      <c r="F85" s="22"/>
    </row>
    <row r="86" spans="3:7" ht="29.25" customHeight="1" thickBot="1" x14ac:dyDescent="0.35">
      <c r="C86" s="40" t="s">
        <v>105</v>
      </c>
      <c r="D86" s="22"/>
      <c r="E86" s="22"/>
      <c r="F86" s="22"/>
    </row>
    <row r="87" spans="3:7" ht="42" customHeight="1" thickBot="1" x14ac:dyDescent="0.35">
      <c r="C87" s="41" t="s">
        <v>106</v>
      </c>
      <c r="D87" s="22"/>
      <c r="E87" s="22"/>
      <c r="F87" s="22"/>
    </row>
    <row r="88" spans="3:7" ht="75.75" thickBot="1" x14ac:dyDescent="0.35">
      <c r="C88" s="42" t="s">
        <v>107</v>
      </c>
      <c r="D88" s="22"/>
      <c r="E88" s="22"/>
      <c r="F88" s="22"/>
    </row>
    <row r="89" spans="3:7" ht="17.25" x14ac:dyDescent="0.3">
      <c r="C89" s="29"/>
      <c r="D89" s="22"/>
      <c r="E89" s="22"/>
      <c r="F89" s="22"/>
    </row>
    <row r="90" spans="3:7" ht="17.25" x14ac:dyDescent="0.3">
      <c r="C90" s="22"/>
      <c r="D90" s="22"/>
      <c r="E90" s="22"/>
      <c r="F90" s="22"/>
    </row>
    <row r="91" spans="3:7" ht="18.75" x14ac:dyDescent="0.3">
      <c r="C91" s="79" t="s">
        <v>103</v>
      </c>
      <c r="D91" s="79"/>
      <c r="E91" s="30" t="s">
        <v>96</v>
      </c>
      <c r="F91" s="30"/>
      <c r="G91" s="15"/>
    </row>
    <row r="92" spans="3:7" ht="16.5" x14ac:dyDescent="0.25">
      <c r="C92" s="79" t="s">
        <v>108</v>
      </c>
      <c r="D92" s="79"/>
      <c r="E92" s="30" t="s">
        <v>109</v>
      </c>
      <c r="F92" s="30"/>
      <c r="G92" s="16"/>
    </row>
    <row r="93" spans="3:7" ht="18.75" customHeight="1" x14ac:dyDescent="0.25">
      <c r="C93" s="79" t="s">
        <v>102</v>
      </c>
      <c r="D93" s="79"/>
      <c r="E93" s="30" t="s">
        <v>99</v>
      </c>
      <c r="F93" s="30"/>
      <c r="G93" s="16"/>
    </row>
    <row r="94" spans="3:7" ht="18.75" customHeight="1" x14ac:dyDescent="0.25">
      <c r="C94" s="31"/>
      <c r="D94" s="31"/>
      <c r="E94" s="30"/>
      <c r="F94" s="30"/>
      <c r="G94" s="16"/>
    </row>
    <row r="95" spans="3:7" ht="18.75" x14ac:dyDescent="0.3">
      <c r="C95" s="78" t="s">
        <v>100</v>
      </c>
      <c r="D95" s="78"/>
      <c r="E95" s="78"/>
      <c r="F95" s="78"/>
      <c r="G95" s="7"/>
    </row>
    <row r="96" spans="3:7" ht="18.75" x14ac:dyDescent="0.3">
      <c r="C96" s="78" t="s">
        <v>97</v>
      </c>
      <c r="D96" s="78"/>
      <c r="E96" s="78"/>
      <c r="F96" s="78"/>
      <c r="G96" s="7"/>
    </row>
    <row r="97" spans="3:7" ht="18.75" x14ac:dyDescent="0.3">
      <c r="C97" s="78" t="s">
        <v>98</v>
      </c>
      <c r="D97" s="78"/>
      <c r="E97" s="78"/>
      <c r="F97" s="78"/>
      <c r="G97" s="13"/>
    </row>
    <row r="98" spans="3:7" ht="16.5" x14ac:dyDescent="0.25">
      <c r="C98" s="32"/>
      <c r="D98" s="33"/>
      <c r="E98" s="34"/>
      <c r="F98" s="34"/>
      <c r="G98" s="14"/>
    </row>
  </sheetData>
  <protectedRanges>
    <protectedRange sqref="C95 F95" name="Rango1_1_1_1_2_1_1_1"/>
  </protectedRanges>
  <mergeCells count="14">
    <mergeCell ref="C96:F96"/>
    <mergeCell ref="C97:F97"/>
    <mergeCell ref="C91:D91"/>
    <mergeCell ref="C92:D92"/>
    <mergeCell ref="C93:D93"/>
    <mergeCell ref="C95:F95"/>
    <mergeCell ref="C4:E4"/>
    <mergeCell ref="C3:E3"/>
    <mergeCell ref="C7:E7"/>
    <mergeCell ref="C8:C9"/>
    <mergeCell ref="D8:D9"/>
    <mergeCell ref="E8:E9"/>
    <mergeCell ref="C6:E6"/>
    <mergeCell ref="C5:E5"/>
  </mergeCells>
  <pageMargins left="1.2598425196850394" right="0.55118110236220474" top="0.43307086614173229" bottom="0.27559055118110237" header="0.31496062992125984" footer="0.6692913385826772"/>
  <pageSetup paperSize="9" scale="4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U106"/>
  <sheetViews>
    <sheetView showGridLines="0" tabSelected="1" view="pageBreakPreview" topLeftCell="C6" zoomScaleNormal="80" zoomScaleSheetLayoutView="100" workbookViewId="0">
      <selection activeCell="Q11" sqref="Q11"/>
    </sheetView>
  </sheetViews>
  <sheetFormatPr defaultColWidth="11.42578125" defaultRowHeight="15" x14ac:dyDescent="0.25"/>
  <cols>
    <col min="1" max="1" width="3.140625" customWidth="1"/>
    <col min="2" max="2" width="70" customWidth="1"/>
    <col min="3" max="3" width="19.140625" customWidth="1"/>
    <col min="4" max="4" width="16.42578125" customWidth="1"/>
    <col min="5" max="5" width="15.85546875" customWidth="1"/>
    <col min="6" max="6" width="16.28515625" customWidth="1"/>
    <col min="7" max="7" width="15.140625" customWidth="1"/>
    <col min="8" max="8" width="15.5703125" customWidth="1"/>
    <col min="9" max="9" width="15.42578125" customWidth="1"/>
    <col min="10" max="10" width="14.85546875" customWidth="1"/>
    <col min="11" max="11" width="15.5703125" customWidth="1"/>
    <col min="12" max="12" width="14.7109375" customWidth="1"/>
    <col min="13" max="13" width="15.42578125" customWidth="1"/>
    <col min="14" max="14" width="16.7109375" customWidth="1"/>
    <col min="15" max="15" width="17.85546875" customWidth="1"/>
    <col min="16" max="16" width="15.140625" hidden="1" customWidth="1"/>
    <col min="17" max="17" width="16.42578125" customWidth="1"/>
  </cols>
  <sheetData>
    <row r="3" spans="2:18" ht="28.5" customHeight="1" x14ac:dyDescent="0.25">
      <c r="B3" s="82" t="s">
        <v>92</v>
      </c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</row>
    <row r="4" spans="2:18" ht="21" customHeight="1" x14ac:dyDescent="0.25">
      <c r="B4" s="84" t="s">
        <v>93</v>
      </c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</row>
    <row r="5" spans="2:18" ht="15.75" customHeight="1" x14ac:dyDescent="0.25">
      <c r="B5" s="89" t="s">
        <v>115</v>
      </c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</row>
    <row r="6" spans="2:18" ht="21.75" customHeight="1" x14ac:dyDescent="0.25">
      <c r="B6" s="91" t="s">
        <v>95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</row>
    <row r="7" spans="2:18" ht="17.25" customHeight="1" x14ac:dyDescent="0.25">
      <c r="B7" s="68" t="s">
        <v>76</v>
      </c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</row>
    <row r="8" spans="2:18" ht="25.5" customHeight="1" x14ac:dyDescent="0.25">
      <c r="B8" s="86" t="s">
        <v>66</v>
      </c>
      <c r="C8" s="87" t="s">
        <v>91</v>
      </c>
      <c r="D8" s="87" t="s">
        <v>90</v>
      </c>
      <c r="E8" s="93" t="s">
        <v>111</v>
      </c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5"/>
    </row>
    <row r="9" spans="2:18" ht="30.75" customHeight="1" x14ac:dyDescent="0.3">
      <c r="B9" s="86"/>
      <c r="C9" s="88"/>
      <c r="D9" s="88"/>
      <c r="E9" s="43" t="s">
        <v>78</v>
      </c>
      <c r="F9" s="43" t="s">
        <v>79</v>
      </c>
      <c r="G9" s="43" t="s">
        <v>80</v>
      </c>
      <c r="H9" s="43" t="s">
        <v>81</v>
      </c>
      <c r="I9" s="44" t="s">
        <v>82</v>
      </c>
      <c r="J9" s="43" t="s">
        <v>83</v>
      </c>
      <c r="K9" s="44" t="s">
        <v>84</v>
      </c>
      <c r="L9" s="43" t="s">
        <v>85</v>
      </c>
      <c r="M9" s="43" t="s">
        <v>86</v>
      </c>
      <c r="N9" s="43" t="s">
        <v>87</v>
      </c>
      <c r="O9" s="43" t="s">
        <v>88</v>
      </c>
      <c r="P9" s="44" t="s">
        <v>89</v>
      </c>
      <c r="Q9" s="43" t="s">
        <v>77</v>
      </c>
    </row>
    <row r="10" spans="2:18" ht="18" customHeight="1" x14ac:dyDescent="0.3">
      <c r="B10" s="60" t="s">
        <v>0</v>
      </c>
      <c r="C10" s="55">
        <f>+C11+C17+C27+C37+C46+C53+C63+C68+C71+C75</f>
        <v>143621879</v>
      </c>
      <c r="D10" s="9">
        <f>+D11+D17+D27+D37+D46+D53+D64+D68+D71+D75</f>
        <v>0</v>
      </c>
      <c r="E10" s="47">
        <f>+E11+E17+E27+E37+E46+E53+E64+E68+E71</f>
        <v>7310698.71</v>
      </c>
      <c r="F10" s="47">
        <f t="shared" ref="F10:G10" si="0">+F11+F17+F27+F37+F46+F53+F64+F68+F71</f>
        <v>8927180.6600000001</v>
      </c>
      <c r="G10" s="47">
        <f t="shared" si="0"/>
        <v>9123124.2599999998</v>
      </c>
      <c r="H10" s="47">
        <f t="shared" ref="H10:J10" si="1">+H11+H17+H27+H37+H46+H53+H64+H68+H71+H75</f>
        <v>8510664.7699999996</v>
      </c>
      <c r="I10" s="47">
        <f t="shared" si="1"/>
        <v>11789198.630000001</v>
      </c>
      <c r="J10" s="47">
        <f t="shared" si="1"/>
        <v>9420068.6600000001</v>
      </c>
      <c r="K10" s="47">
        <f>+K11+K17+K27+K37+K46+K53+K64+K68+K71+K75</f>
        <v>10277794.620000003</v>
      </c>
      <c r="L10" s="47">
        <f t="shared" ref="L10:M10" si="2">+L11+L17+L27+L37+L46+L53+L64+L68+L71+L75</f>
        <v>9233046.1500000004</v>
      </c>
      <c r="M10" s="47">
        <f t="shared" si="2"/>
        <v>10777020.770000001</v>
      </c>
      <c r="N10" s="47">
        <f>+N11+N17+N27+N37+N46+N53+N63+N68+N71+N75</f>
        <v>10677767.210000001</v>
      </c>
      <c r="O10" s="47">
        <f>+O11+O17+O27+O37+O46+O53+O63+O68+O71+O75</f>
        <v>10499687.719999999</v>
      </c>
      <c r="P10" s="47">
        <f>+P11+P17+P27+P37+P46+P53+P63+P68+P71+P75</f>
        <v>0</v>
      </c>
      <c r="Q10" s="47">
        <f>+E10+F10+G10+H10+I10+J10+K10+L10+M10+N10+O10+P10</f>
        <v>106546252.16000003</v>
      </c>
    </row>
    <row r="11" spans="2:18" ht="16.5" customHeight="1" x14ac:dyDescent="0.3">
      <c r="B11" s="61" t="s">
        <v>1</v>
      </c>
      <c r="C11" s="56">
        <f>+C12+C13+C14+C15+C16</f>
        <v>106505040</v>
      </c>
      <c r="D11" s="45">
        <f>+D12+D13+D14+D15+D16</f>
        <v>0</v>
      </c>
      <c r="E11" s="48">
        <f t="shared" ref="E11:P11" si="3">+E12+E13+E14+E15+E16</f>
        <v>7140905.9100000001</v>
      </c>
      <c r="F11" s="48">
        <f t="shared" si="3"/>
        <v>8228538.7000000002</v>
      </c>
      <c r="G11" s="48">
        <f t="shared" si="3"/>
        <v>7668391.1400000006</v>
      </c>
      <c r="H11" s="48">
        <f t="shared" si="3"/>
        <v>7624288.5</v>
      </c>
      <c r="I11" s="48">
        <f t="shared" si="3"/>
        <v>7778637.1400000006</v>
      </c>
      <c r="J11" s="48">
        <f t="shared" si="3"/>
        <v>7805818.0600000005</v>
      </c>
      <c r="K11" s="48">
        <f t="shared" si="3"/>
        <v>7884776.830000001</v>
      </c>
      <c r="L11" s="48">
        <f t="shared" si="3"/>
        <v>7828343.8400000008</v>
      </c>
      <c r="M11" s="48">
        <f t="shared" si="3"/>
        <v>7492456.1800000006</v>
      </c>
      <c r="N11" s="48">
        <f t="shared" si="3"/>
        <v>7874461.7300000004</v>
      </c>
      <c r="O11" s="48">
        <f>+O12+O13+O14+O15+O16</f>
        <v>7645413.6899999995</v>
      </c>
      <c r="P11" s="48">
        <f t="shared" si="3"/>
        <v>0</v>
      </c>
      <c r="Q11" s="48">
        <f t="shared" ref="Q11:Q76" si="4">+E11+F11+G11+H11+I11+J11+K11+L11+M11+N11+O11+P11</f>
        <v>84972031.720000014</v>
      </c>
    </row>
    <row r="12" spans="2:18" ht="16.5" customHeight="1" x14ac:dyDescent="0.3">
      <c r="B12" s="62" t="s">
        <v>2</v>
      </c>
      <c r="C12" s="57">
        <v>88390993</v>
      </c>
      <c r="D12" s="36">
        <v>0</v>
      </c>
      <c r="E12" s="49">
        <v>6215000</v>
      </c>
      <c r="F12" s="49">
        <v>7186284.6299999999</v>
      </c>
      <c r="G12" s="49">
        <v>6694094.8500000006</v>
      </c>
      <c r="H12" s="49">
        <v>6630833.3300000001</v>
      </c>
      <c r="I12" s="49">
        <v>6765000</v>
      </c>
      <c r="J12" s="49">
        <v>6788000</v>
      </c>
      <c r="K12" s="49">
        <v>6769839.040000001</v>
      </c>
      <c r="L12" s="49">
        <v>6766190.3100000005</v>
      </c>
      <c r="M12" s="49">
        <v>6465000</v>
      </c>
      <c r="N12" s="49">
        <v>6827950.1600000001</v>
      </c>
      <c r="O12" s="49">
        <v>6619976.0099999998</v>
      </c>
      <c r="P12" s="49">
        <v>0</v>
      </c>
      <c r="Q12" s="49">
        <f t="shared" si="4"/>
        <v>73728168.330000013</v>
      </c>
    </row>
    <row r="13" spans="2:18" ht="15.75" customHeight="1" x14ac:dyDescent="0.3">
      <c r="B13" s="62" t="s">
        <v>3</v>
      </c>
      <c r="C13" s="57">
        <v>6069000</v>
      </c>
      <c r="D13" s="36">
        <v>0</v>
      </c>
      <c r="E13" s="49">
        <v>0</v>
      </c>
      <c r="F13" s="50">
        <v>0</v>
      </c>
      <c r="G13" s="49">
        <v>0</v>
      </c>
      <c r="H13" s="49">
        <v>0</v>
      </c>
      <c r="I13" s="49">
        <v>0</v>
      </c>
      <c r="J13" s="49">
        <v>0</v>
      </c>
      <c r="K13" s="49">
        <v>112000</v>
      </c>
      <c r="L13" s="49">
        <v>56000</v>
      </c>
      <c r="M13" s="49">
        <v>56000</v>
      </c>
      <c r="N13" s="49">
        <v>56000</v>
      </c>
      <c r="O13" s="49">
        <v>56000</v>
      </c>
      <c r="P13" s="49">
        <v>0</v>
      </c>
      <c r="Q13" s="49">
        <f t="shared" si="4"/>
        <v>336000</v>
      </c>
    </row>
    <row r="14" spans="2:18" ht="16.5" customHeight="1" x14ac:dyDescent="0.3">
      <c r="B14" s="62" t="s">
        <v>4</v>
      </c>
      <c r="C14" s="57">
        <v>0</v>
      </c>
      <c r="D14" s="36">
        <v>0</v>
      </c>
      <c r="E14" s="49">
        <v>0</v>
      </c>
      <c r="F14" s="49">
        <v>0</v>
      </c>
      <c r="G14" s="49">
        <v>0</v>
      </c>
      <c r="H14" s="49">
        <v>0</v>
      </c>
      <c r="I14" s="49">
        <v>0</v>
      </c>
      <c r="J14" s="49">
        <v>0</v>
      </c>
      <c r="K14" s="49">
        <v>0</v>
      </c>
      <c r="L14" s="49">
        <v>0</v>
      </c>
      <c r="M14" s="49">
        <v>0</v>
      </c>
      <c r="N14" s="49">
        <v>0</v>
      </c>
      <c r="O14" s="49">
        <v>0</v>
      </c>
      <c r="P14" s="49">
        <v>0</v>
      </c>
      <c r="Q14" s="49">
        <f t="shared" si="4"/>
        <v>0</v>
      </c>
      <c r="R14" s="6"/>
    </row>
    <row r="15" spans="2:18" ht="16.5" customHeight="1" x14ac:dyDescent="0.3">
      <c r="B15" s="62" t="s">
        <v>5</v>
      </c>
      <c r="C15" s="57">
        <v>0</v>
      </c>
      <c r="D15" s="36">
        <v>0</v>
      </c>
      <c r="E15" s="49">
        <v>0</v>
      </c>
      <c r="F15" s="49">
        <v>0</v>
      </c>
      <c r="G15" s="49">
        <v>0</v>
      </c>
      <c r="H15" s="49">
        <v>0</v>
      </c>
      <c r="I15" s="49">
        <v>0</v>
      </c>
      <c r="J15" s="49">
        <v>0</v>
      </c>
      <c r="K15" s="49">
        <v>0</v>
      </c>
      <c r="L15" s="49">
        <v>0</v>
      </c>
      <c r="M15" s="49">
        <v>0</v>
      </c>
      <c r="N15" s="49">
        <v>0</v>
      </c>
      <c r="O15" s="49">
        <v>0</v>
      </c>
      <c r="P15" s="49">
        <v>0</v>
      </c>
      <c r="Q15" s="49">
        <f t="shared" si="4"/>
        <v>0</v>
      </c>
    </row>
    <row r="16" spans="2:18" ht="17.25" customHeight="1" x14ac:dyDescent="0.3">
      <c r="B16" s="62" t="s">
        <v>6</v>
      </c>
      <c r="C16" s="57">
        <v>12045047</v>
      </c>
      <c r="D16" s="36">
        <v>0</v>
      </c>
      <c r="E16" s="49">
        <v>925905.91</v>
      </c>
      <c r="F16" s="49">
        <v>1042254.0700000002</v>
      </c>
      <c r="G16" s="49">
        <v>974296.29</v>
      </c>
      <c r="H16" s="49">
        <v>993455.17000000016</v>
      </c>
      <c r="I16" s="49">
        <v>1013637.1400000002</v>
      </c>
      <c r="J16" s="49">
        <v>1017818.0600000002</v>
      </c>
      <c r="K16" s="49">
        <v>1002937.7900000002</v>
      </c>
      <c r="L16" s="49">
        <v>1006153.5300000001</v>
      </c>
      <c r="M16" s="49">
        <v>971456.18000000028</v>
      </c>
      <c r="N16" s="49">
        <v>990511.5700000003</v>
      </c>
      <c r="O16" s="49">
        <v>969437.68</v>
      </c>
      <c r="P16" s="49">
        <v>0</v>
      </c>
      <c r="Q16" s="49">
        <f t="shared" si="4"/>
        <v>10907863.390000002</v>
      </c>
    </row>
    <row r="17" spans="2:21" ht="16.5" customHeight="1" x14ac:dyDescent="0.3">
      <c r="B17" s="61" t="s">
        <v>7</v>
      </c>
      <c r="C17" s="56">
        <f>+C18+C19+C20+C21+C22+C23+C24+C25+C26</f>
        <v>22359330</v>
      </c>
      <c r="D17" s="45">
        <f>+D18+D19+D20+D21+D22+D23+D24+D25+D26</f>
        <v>0</v>
      </c>
      <c r="E17" s="48">
        <f t="shared" ref="E17:M17" si="5">+E18+E19+E20+E21+E22+E23+E24+E25+E26</f>
        <v>169792.8</v>
      </c>
      <c r="F17" s="48">
        <f t="shared" si="5"/>
        <v>557837.31999999995</v>
      </c>
      <c r="G17" s="48">
        <f>+G18+G19+G20+G21+G22+G23+G24+G25+G26</f>
        <v>810356.7</v>
      </c>
      <c r="H17" s="48">
        <f>+H18+H19+H20+H21+H22+H23+H24+H25+H26</f>
        <v>421192.35000000003</v>
      </c>
      <c r="I17" s="48">
        <f t="shared" si="5"/>
        <v>943123.67</v>
      </c>
      <c r="J17" s="48">
        <f t="shared" si="5"/>
        <v>1157598.49</v>
      </c>
      <c r="K17" s="48">
        <f t="shared" si="5"/>
        <v>2140605.5</v>
      </c>
      <c r="L17" s="48">
        <f t="shared" si="5"/>
        <v>599874.62999999989</v>
      </c>
      <c r="M17" s="48">
        <f t="shared" si="5"/>
        <v>1574810.01</v>
      </c>
      <c r="N17" s="48">
        <f>+N18+N19+N20+N21+N22+N23+N24+N25+N26</f>
        <v>2318535.5699999998</v>
      </c>
      <c r="O17" s="48">
        <f>+O18+O19+O20+O21+O22+O23+O24+O25+O26</f>
        <v>1476569.6800000002</v>
      </c>
      <c r="P17" s="48">
        <v>0</v>
      </c>
      <c r="Q17" s="48">
        <f t="shared" si="4"/>
        <v>12170296.719999999</v>
      </c>
    </row>
    <row r="18" spans="2:21" ht="15.75" customHeight="1" x14ac:dyDescent="0.3">
      <c r="B18" s="62" t="s">
        <v>8</v>
      </c>
      <c r="C18" s="57">
        <v>2650000</v>
      </c>
      <c r="D18" s="36">
        <v>0</v>
      </c>
      <c r="E18" s="49">
        <v>69643.8</v>
      </c>
      <c r="F18" s="49">
        <v>63789.72</v>
      </c>
      <c r="G18" s="49">
        <v>448854.69999999995</v>
      </c>
      <c r="H18" s="49">
        <v>72073.34</v>
      </c>
      <c r="I18" s="49">
        <v>104036.04</v>
      </c>
      <c r="J18" s="49">
        <v>258697.19</v>
      </c>
      <c r="K18" s="49">
        <v>191222.94</v>
      </c>
      <c r="L18" s="49">
        <v>104588</v>
      </c>
      <c r="M18" s="49">
        <v>210873.59999999998</v>
      </c>
      <c r="N18" s="49">
        <v>0</v>
      </c>
      <c r="O18" s="49">
        <v>588720.17000000004</v>
      </c>
      <c r="P18" s="49">
        <v>0</v>
      </c>
      <c r="Q18" s="49">
        <f t="shared" si="4"/>
        <v>2112499.5</v>
      </c>
    </row>
    <row r="19" spans="2:21" ht="15.75" customHeight="1" x14ac:dyDescent="0.3">
      <c r="B19" s="62" t="s">
        <v>9</v>
      </c>
      <c r="C19" s="57">
        <v>2070000</v>
      </c>
      <c r="D19" s="36">
        <v>0</v>
      </c>
      <c r="E19" s="49">
        <v>0</v>
      </c>
      <c r="F19" s="49">
        <v>0</v>
      </c>
      <c r="G19" s="49">
        <v>60829</v>
      </c>
      <c r="H19" s="49">
        <v>1719.97</v>
      </c>
      <c r="I19" s="49">
        <v>61017.66</v>
      </c>
      <c r="J19" s="49">
        <v>26432</v>
      </c>
      <c r="K19" s="49">
        <v>3045.5</v>
      </c>
      <c r="L19" s="49">
        <v>33512</v>
      </c>
      <c r="M19" s="49">
        <v>38745.300000000003</v>
      </c>
      <c r="N19" s="49">
        <v>0</v>
      </c>
      <c r="O19" s="49">
        <v>48809.8</v>
      </c>
      <c r="P19" s="49">
        <v>0</v>
      </c>
      <c r="Q19" s="49">
        <f t="shared" si="4"/>
        <v>274111.23</v>
      </c>
    </row>
    <row r="20" spans="2:21" ht="15" customHeight="1" x14ac:dyDescent="0.3">
      <c r="B20" s="62" t="s">
        <v>10</v>
      </c>
      <c r="C20" s="57">
        <v>4000000</v>
      </c>
      <c r="D20" s="36">
        <v>0</v>
      </c>
      <c r="E20" s="49">
        <v>0</v>
      </c>
      <c r="F20" s="49">
        <v>344500</v>
      </c>
      <c r="G20" s="49">
        <v>224150</v>
      </c>
      <c r="H20" s="49">
        <v>102700</v>
      </c>
      <c r="I20" s="49">
        <v>214650</v>
      </c>
      <c r="J20" s="49">
        <v>299150</v>
      </c>
      <c r="K20" s="49">
        <v>298950</v>
      </c>
      <c r="L20" s="49">
        <v>191786.41999999998</v>
      </c>
      <c r="M20" s="49">
        <v>450000</v>
      </c>
      <c r="N20" s="49">
        <v>196212.5</v>
      </c>
      <c r="O20" s="49">
        <v>0</v>
      </c>
      <c r="P20" s="49">
        <v>0</v>
      </c>
      <c r="Q20" s="49">
        <f t="shared" si="4"/>
        <v>2322098.92</v>
      </c>
    </row>
    <row r="21" spans="2:21" ht="17.25" customHeight="1" x14ac:dyDescent="0.3">
      <c r="B21" s="62" t="s">
        <v>11</v>
      </c>
      <c r="C21" s="57">
        <v>300000</v>
      </c>
      <c r="D21" s="36">
        <v>0</v>
      </c>
      <c r="E21" s="49">
        <v>0</v>
      </c>
      <c r="F21" s="49">
        <v>0</v>
      </c>
      <c r="G21" s="49">
        <v>0</v>
      </c>
      <c r="H21" s="49">
        <v>0</v>
      </c>
      <c r="I21" s="49">
        <v>2340</v>
      </c>
      <c r="J21" s="49">
        <v>0</v>
      </c>
      <c r="K21" s="49">
        <v>3193.51</v>
      </c>
      <c r="L21" s="49">
        <v>0</v>
      </c>
      <c r="M21" s="49">
        <v>3590</v>
      </c>
      <c r="N21" s="49">
        <v>0</v>
      </c>
      <c r="O21" s="49">
        <v>3120</v>
      </c>
      <c r="P21" s="49">
        <v>0</v>
      </c>
      <c r="Q21" s="49">
        <f t="shared" si="4"/>
        <v>12243.51</v>
      </c>
    </row>
    <row r="22" spans="2:21" ht="15.75" customHeight="1" x14ac:dyDescent="0.3">
      <c r="B22" s="62" t="s">
        <v>12</v>
      </c>
      <c r="C22" s="57">
        <v>1860000</v>
      </c>
      <c r="D22" s="36">
        <v>0</v>
      </c>
      <c r="E22" s="49">
        <v>0</v>
      </c>
      <c r="F22" s="49">
        <v>0</v>
      </c>
      <c r="G22" s="49">
        <v>0</v>
      </c>
      <c r="H22" s="49">
        <v>0</v>
      </c>
      <c r="I22" s="49">
        <v>0</v>
      </c>
      <c r="J22" s="49">
        <v>0</v>
      </c>
      <c r="K22" s="49">
        <v>1238000</v>
      </c>
      <c r="L22" s="49">
        <v>51030</v>
      </c>
      <c r="M22" s="49">
        <v>0</v>
      </c>
      <c r="N22" s="49">
        <v>106200</v>
      </c>
      <c r="O22" s="49">
        <v>0</v>
      </c>
      <c r="P22" s="49">
        <v>0</v>
      </c>
      <c r="Q22" s="49">
        <f t="shared" si="4"/>
        <v>1395230</v>
      </c>
    </row>
    <row r="23" spans="2:21" ht="16.5" customHeight="1" x14ac:dyDescent="0.3">
      <c r="B23" s="62" t="s">
        <v>13</v>
      </c>
      <c r="C23" s="57">
        <v>3619960</v>
      </c>
      <c r="D23" s="36">
        <v>0</v>
      </c>
      <c r="E23" s="49">
        <v>100149</v>
      </c>
      <c r="F23" s="49">
        <v>149547.6</v>
      </c>
      <c r="G23" s="49">
        <v>0</v>
      </c>
      <c r="H23" s="49">
        <v>164273.26</v>
      </c>
      <c r="I23" s="49">
        <v>281911.38</v>
      </c>
      <c r="J23" s="49">
        <v>160303.29999999999</v>
      </c>
      <c r="K23" s="49">
        <v>163150.29999999999</v>
      </c>
      <c r="L23" s="49">
        <v>164127.9</v>
      </c>
      <c r="M23" s="49">
        <v>164635.29999999999</v>
      </c>
      <c r="N23" s="49">
        <v>0</v>
      </c>
      <c r="O23" s="49">
        <v>168605.6</v>
      </c>
      <c r="P23" s="49">
        <v>0</v>
      </c>
      <c r="Q23" s="49">
        <f t="shared" si="4"/>
        <v>1516703.6400000001</v>
      </c>
    </row>
    <row r="24" spans="2:21" ht="31.5" customHeight="1" x14ac:dyDescent="0.3">
      <c r="B24" s="63" t="s">
        <v>14</v>
      </c>
      <c r="C24" s="57">
        <v>854370</v>
      </c>
      <c r="D24" s="36">
        <v>0</v>
      </c>
      <c r="E24" s="49">
        <v>0</v>
      </c>
      <c r="F24" s="49">
        <v>0</v>
      </c>
      <c r="G24" s="49">
        <v>31683</v>
      </c>
      <c r="H24" s="49">
        <v>0</v>
      </c>
      <c r="I24" s="49">
        <v>33399.99</v>
      </c>
      <c r="J24" s="49">
        <v>0</v>
      </c>
      <c r="K24" s="49">
        <v>186215.7</v>
      </c>
      <c r="L24" s="49">
        <v>54830.31</v>
      </c>
      <c r="M24" s="49">
        <v>1400</v>
      </c>
      <c r="N24" s="49">
        <v>265151.45999999996</v>
      </c>
      <c r="O24" s="49">
        <v>71473.11</v>
      </c>
      <c r="P24" s="49">
        <v>0</v>
      </c>
      <c r="Q24" s="49">
        <f t="shared" si="4"/>
        <v>644153.56999999995</v>
      </c>
    </row>
    <row r="25" spans="2:21" ht="19.5" customHeight="1" x14ac:dyDescent="0.3">
      <c r="B25" s="62" t="s">
        <v>15</v>
      </c>
      <c r="C25" s="57">
        <v>5925000</v>
      </c>
      <c r="D25" s="36">
        <v>0</v>
      </c>
      <c r="E25" s="49">
        <v>0</v>
      </c>
      <c r="F25" s="49">
        <v>0</v>
      </c>
      <c r="G25" s="49">
        <v>0</v>
      </c>
      <c r="H25" s="49">
        <v>13177.58</v>
      </c>
      <c r="I25" s="49">
        <v>222374.6</v>
      </c>
      <c r="J25" s="49">
        <v>413016</v>
      </c>
      <c r="K25" s="49">
        <v>25977.55</v>
      </c>
      <c r="L25" s="49">
        <v>0</v>
      </c>
      <c r="M25" s="49">
        <v>701111.81</v>
      </c>
      <c r="N25" s="49">
        <v>1254021</v>
      </c>
      <c r="O25" s="49">
        <v>578482.81000000006</v>
      </c>
      <c r="P25" s="49">
        <v>0</v>
      </c>
      <c r="Q25" s="49">
        <f>+E25+F25+G25+H25+I25+J25+K25+L25+M25+N25+O25+P25</f>
        <v>3208161.35</v>
      </c>
    </row>
    <row r="26" spans="2:21" ht="16.5" customHeight="1" x14ac:dyDescent="0.3">
      <c r="B26" s="62" t="s">
        <v>16</v>
      </c>
      <c r="C26" s="57">
        <v>1080000</v>
      </c>
      <c r="D26" s="36">
        <v>0</v>
      </c>
      <c r="E26" s="49">
        <v>0</v>
      </c>
      <c r="F26" s="49">
        <v>0</v>
      </c>
      <c r="G26" s="49">
        <v>44840</v>
      </c>
      <c r="H26" s="49">
        <v>67248.2</v>
      </c>
      <c r="I26" s="49">
        <v>23394</v>
      </c>
      <c r="J26" s="49">
        <v>0</v>
      </c>
      <c r="K26" s="49">
        <v>30850</v>
      </c>
      <c r="L26" s="49">
        <v>0</v>
      </c>
      <c r="M26" s="49">
        <v>4454</v>
      </c>
      <c r="N26" s="49">
        <v>496950.61</v>
      </c>
      <c r="O26" s="49">
        <v>17358.189999999999</v>
      </c>
      <c r="P26" s="49">
        <v>0</v>
      </c>
      <c r="Q26" s="49">
        <f t="shared" si="4"/>
        <v>685095</v>
      </c>
    </row>
    <row r="27" spans="2:21" ht="15.75" customHeight="1" x14ac:dyDescent="0.3">
      <c r="B27" s="61" t="s">
        <v>17</v>
      </c>
      <c r="C27" s="56">
        <f>+C28+C29+C30+C31+C32+C33+C34+C35+C36</f>
        <v>8301879</v>
      </c>
      <c r="D27" s="45">
        <f>+D28+D29+D30+D31+D32+D33+D34+D35+D36</f>
        <v>0</v>
      </c>
      <c r="E27" s="48">
        <f>+E28+E29+E30+E31+E32+E33+E34+E35+E36</f>
        <v>0</v>
      </c>
      <c r="F27" s="48">
        <f t="shared" ref="F27:Q27" si="6">+F28+F29+F30+F31+F32+F33+F34+F35+F36</f>
        <v>140804.63999999998</v>
      </c>
      <c r="G27" s="48">
        <f t="shared" si="6"/>
        <v>355014.88</v>
      </c>
      <c r="H27" s="48">
        <f t="shared" si="6"/>
        <v>465183.92000000004</v>
      </c>
      <c r="I27" s="48">
        <f t="shared" si="6"/>
        <v>1492172.29</v>
      </c>
      <c r="J27" s="48">
        <f t="shared" si="6"/>
        <v>234125.27999999997</v>
      </c>
      <c r="K27" s="48">
        <f t="shared" si="6"/>
        <v>238047.88</v>
      </c>
      <c r="L27" s="48">
        <f t="shared" si="6"/>
        <v>238798.04</v>
      </c>
      <c r="M27" s="48">
        <f t="shared" si="6"/>
        <v>1399321.52</v>
      </c>
      <c r="N27" s="48">
        <f t="shared" si="6"/>
        <v>291868.08999999997</v>
      </c>
      <c r="O27" s="48">
        <f>+O28+O29+O30+O31+O32+O33+O34+O35+O36</f>
        <v>303361.43</v>
      </c>
      <c r="P27" s="48">
        <f t="shared" si="6"/>
        <v>0</v>
      </c>
      <c r="Q27" s="48">
        <f t="shared" si="6"/>
        <v>5158697.9699999988</v>
      </c>
      <c r="R27" s="12"/>
      <c r="S27" s="12"/>
      <c r="T27" s="12"/>
      <c r="U27" s="12"/>
    </row>
    <row r="28" spans="2:21" ht="16.5" customHeight="1" x14ac:dyDescent="0.3">
      <c r="B28" s="62" t="s">
        <v>18</v>
      </c>
      <c r="C28" s="57">
        <v>466879</v>
      </c>
      <c r="D28" s="36">
        <v>0</v>
      </c>
      <c r="E28" s="49">
        <v>0</v>
      </c>
      <c r="F28" s="49">
        <v>41032.1</v>
      </c>
      <c r="G28" s="49">
        <v>14179.52</v>
      </c>
      <c r="H28" s="49">
        <v>13933</v>
      </c>
      <c r="I28" s="49">
        <v>43858.3</v>
      </c>
      <c r="J28" s="49">
        <v>5460</v>
      </c>
      <c r="K28" s="49">
        <v>6087.99</v>
      </c>
      <c r="L28" s="49">
        <v>30422</v>
      </c>
      <c r="M28" s="49">
        <v>25748</v>
      </c>
      <c r="N28" s="49">
        <v>17657.8</v>
      </c>
      <c r="O28" s="49">
        <v>61750.3</v>
      </c>
      <c r="P28" s="49">
        <v>0</v>
      </c>
      <c r="Q28" s="49">
        <f t="shared" si="4"/>
        <v>260129.01</v>
      </c>
    </row>
    <row r="29" spans="2:21" ht="17.25" customHeight="1" x14ac:dyDescent="0.3">
      <c r="B29" s="62" t="s">
        <v>19</v>
      </c>
      <c r="C29" s="57">
        <v>217500</v>
      </c>
      <c r="D29" s="36">
        <v>0</v>
      </c>
      <c r="E29" s="49">
        <v>0</v>
      </c>
      <c r="F29" s="49">
        <v>0</v>
      </c>
      <c r="G29" s="49">
        <v>0</v>
      </c>
      <c r="H29" s="49">
        <v>0</v>
      </c>
      <c r="I29" s="49">
        <v>825</v>
      </c>
      <c r="J29" s="49">
        <v>0</v>
      </c>
      <c r="K29" s="49">
        <v>9899.98</v>
      </c>
      <c r="L29" s="49">
        <v>84880.35</v>
      </c>
      <c r="M29" s="49">
        <v>0</v>
      </c>
      <c r="N29" s="49">
        <v>0</v>
      </c>
      <c r="O29" s="49">
        <v>9346.4500000000007</v>
      </c>
      <c r="P29" s="49">
        <v>0</v>
      </c>
      <c r="Q29" s="49">
        <f t="shared" si="4"/>
        <v>104951.78</v>
      </c>
      <c r="R29" s="17"/>
      <c r="S29" s="17"/>
      <c r="T29" s="17"/>
      <c r="U29" s="17"/>
    </row>
    <row r="30" spans="2:21" ht="16.5" customHeight="1" x14ac:dyDescent="0.3">
      <c r="B30" s="62" t="s">
        <v>20</v>
      </c>
      <c r="C30" s="57">
        <v>545000</v>
      </c>
      <c r="D30" s="36">
        <v>0</v>
      </c>
      <c r="E30" s="49">
        <v>0</v>
      </c>
      <c r="F30" s="49">
        <v>73620.2</v>
      </c>
      <c r="G30" s="49">
        <v>0</v>
      </c>
      <c r="H30" s="49">
        <v>3560.5</v>
      </c>
      <c r="I30" s="49">
        <v>67544.97</v>
      </c>
      <c r="J30" s="49">
        <v>29717.120000000003</v>
      </c>
      <c r="K30" s="49">
        <v>305</v>
      </c>
      <c r="L30" s="49">
        <v>12744</v>
      </c>
      <c r="M30" s="49">
        <v>761.1</v>
      </c>
      <c r="N30" s="49">
        <v>0</v>
      </c>
      <c r="O30" s="49">
        <v>95027.05</v>
      </c>
      <c r="P30" s="49">
        <v>0</v>
      </c>
      <c r="Q30" s="49">
        <f t="shared" si="4"/>
        <v>283279.94</v>
      </c>
    </row>
    <row r="31" spans="2:21" ht="17.25" customHeight="1" x14ac:dyDescent="0.3">
      <c r="B31" s="62" t="s">
        <v>21</v>
      </c>
      <c r="C31" s="57">
        <v>30000</v>
      </c>
      <c r="D31" s="36">
        <v>0</v>
      </c>
      <c r="E31" s="49">
        <v>0</v>
      </c>
      <c r="F31" s="49">
        <v>0</v>
      </c>
      <c r="G31" s="49">
        <v>0</v>
      </c>
      <c r="H31" s="49">
        <v>0</v>
      </c>
      <c r="I31" s="49">
        <v>0</v>
      </c>
      <c r="J31" s="49">
        <v>16663.77</v>
      </c>
      <c r="K31" s="49">
        <v>0</v>
      </c>
      <c r="L31" s="49">
        <v>778.8</v>
      </c>
      <c r="M31" s="49">
        <v>0</v>
      </c>
      <c r="N31" s="49">
        <v>0</v>
      </c>
      <c r="O31" s="49">
        <v>0</v>
      </c>
      <c r="P31" s="49">
        <v>0</v>
      </c>
      <c r="Q31" s="49">
        <f t="shared" si="4"/>
        <v>17442.57</v>
      </c>
    </row>
    <row r="32" spans="2:21" ht="17.25" customHeight="1" x14ac:dyDescent="0.3">
      <c r="B32" s="62" t="s">
        <v>22</v>
      </c>
      <c r="C32" s="57">
        <v>250000</v>
      </c>
      <c r="D32" s="36">
        <v>0</v>
      </c>
      <c r="E32" s="49">
        <v>0</v>
      </c>
      <c r="F32" s="49">
        <v>0</v>
      </c>
      <c r="G32" s="49">
        <v>0</v>
      </c>
      <c r="H32" s="49">
        <v>3845.97</v>
      </c>
      <c r="I32" s="49">
        <v>976</v>
      </c>
      <c r="J32" s="49">
        <v>0</v>
      </c>
      <c r="K32" s="49">
        <v>1721.49</v>
      </c>
      <c r="L32" s="49">
        <v>0</v>
      </c>
      <c r="M32" s="49">
        <v>4904.58</v>
      </c>
      <c r="N32" s="49">
        <v>0</v>
      </c>
      <c r="O32" s="49">
        <v>776.01</v>
      </c>
      <c r="P32" s="49">
        <v>0</v>
      </c>
      <c r="Q32" s="49">
        <f t="shared" si="4"/>
        <v>12224.05</v>
      </c>
    </row>
    <row r="33" spans="2:17" ht="16.5" customHeight="1" x14ac:dyDescent="0.3">
      <c r="B33" s="62" t="s">
        <v>23</v>
      </c>
      <c r="C33" s="57">
        <v>250000</v>
      </c>
      <c r="D33" s="36">
        <v>0</v>
      </c>
      <c r="E33" s="49">
        <v>0</v>
      </c>
      <c r="F33" s="49">
        <v>0</v>
      </c>
      <c r="G33" s="49">
        <v>69494.92</v>
      </c>
      <c r="H33" s="49">
        <v>3563</v>
      </c>
      <c r="I33" s="49">
        <v>1354</v>
      </c>
      <c r="J33" s="49">
        <v>10819.79</v>
      </c>
      <c r="K33" s="49">
        <v>7359.08</v>
      </c>
      <c r="L33" s="49">
        <v>0</v>
      </c>
      <c r="M33" s="49">
        <v>23192.68</v>
      </c>
      <c r="N33" s="49">
        <v>0</v>
      </c>
      <c r="O33" s="49">
        <v>5369.32</v>
      </c>
      <c r="P33" s="49">
        <v>0</v>
      </c>
      <c r="Q33" s="49">
        <f t="shared" si="4"/>
        <v>121152.79000000001</v>
      </c>
    </row>
    <row r="34" spans="2:17" ht="32.25" customHeight="1" x14ac:dyDescent="0.3">
      <c r="B34" s="63" t="s">
        <v>24</v>
      </c>
      <c r="C34" s="57">
        <v>4150000</v>
      </c>
      <c r="D34" s="36">
        <v>0</v>
      </c>
      <c r="E34" s="49">
        <v>0</v>
      </c>
      <c r="F34" s="49">
        <v>0</v>
      </c>
      <c r="G34" s="49">
        <v>56775.7</v>
      </c>
      <c r="H34" s="49">
        <v>0</v>
      </c>
      <c r="I34" s="49">
        <v>1033775</v>
      </c>
      <c r="J34" s="49">
        <v>0</v>
      </c>
      <c r="K34" s="49">
        <v>823.9</v>
      </c>
      <c r="L34" s="49">
        <v>0</v>
      </c>
      <c r="M34" s="49">
        <v>1129245</v>
      </c>
      <c r="N34" s="49">
        <v>0</v>
      </c>
      <c r="O34" s="49">
        <v>550</v>
      </c>
      <c r="P34" s="49">
        <v>0</v>
      </c>
      <c r="Q34" s="49">
        <f t="shared" si="4"/>
        <v>2221169.5999999996</v>
      </c>
    </row>
    <row r="35" spans="2:17" ht="32.25" customHeight="1" x14ac:dyDescent="0.3">
      <c r="B35" s="63" t="s">
        <v>25</v>
      </c>
      <c r="C35" s="57">
        <v>0</v>
      </c>
      <c r="D35" s="36">
        <v>0</v>
      </c>
      <c r="E35" s="49">
        <v>0</v>
      </c>
      <c r="F35" s="49">
        <v>0</v>
      </c>
      <c r="G35" s="49">
        <v>0</v>
      </c>
      <c r="H35" s="49">
        <v>0</v>
      </c>
      <c r="I35" s="49">
        <v>0</v>
      </c>
      <c r="J35" s="49">
        <v>0</v>
      </c>
      <c r="K35" s="49">
        <v>0</v>
      </c>
      <c r="L35" s="49">
        <v>0</v>
      </c>
      <c r="M35" s="49">
        <v>0</v>
      </c>
      <c r="N35" s="49">
        <v>0</v>
      </c>
      <c r="O35" s="49">
        <v>0</v>
      </c>
      <c r="P35" s="49">
        <v>0</v>
      </c>
      <c r="Q35" s="49">
        <f t="shared" si="4"/>
        <v>0</v>
      </c>
    </row>
    <row r="36" spans="2:17" ht="17.25" customHeight="1" x14ac:dyDescent="0.3">
      <c r="B36" s="62" t="s">
        <v>26</v>
      </c>
      <c r="C36" s="57">
        <v>2392500</v>
      </c>
      <c r="D36" s="36">
        <v>0</v>
      </c>
      <c r="E36" s="49">
        <v>0</v>
      </c>
      <c r="F36" s="49">
        <v>26152.34</v>
      </c>
      <c r="G36" s="49">
        <v>214564.74</v>
      </c>
      <c r="H36" s="49">
        <v>440281.45</v>
      </c>
      <c r="I36" s="49">
        <v>343839.02</v>
      </c>
      <c r="J36" s="49">
        <v>171464.59999999998</v>
      </c>
      <c r="K36" s="49">
        <v>211850.44</v>
      </c>
      <c r="L36" s="49">
        <v>109972.89</v>
      </c>
      <c r="M36" s="49">
        <v>215470.16</v>
      </c>
      <c r="N36" s="49">
        <v>274210.28999999998</v>
      </c>
      <c r="O36" s="49">
        <v>130542.3</v>
      </c>
      <c r="P36" s="49">
        <v>0</v>
      </c>
      <c r="Q36" s="49">
        <f t="shared" si="4"/>
        <v>2138348.2299999995</v>
      </c>
    </row>
    <row r="37" spans="2:17" ht="18.75" x14ac:dyDescent="0.3">
      <c r="B37" s="61" t="s">
        <v>27</v>
      </c>
      <c r="C37" s="56">
        <f>+C38+C39+C40+C41+C42+C43+C44+C45</f>
        <v>0</v>
      </c>
      <c r="D37" s="45">
        <v>0</v>
      </c>
      <c r="E37" s="48">
        <v>0</v>
      </c>
      <c r="F37" s="48">
        <v>0</v>
      </c>
      <c r="G37" s="48">
        <v>0</v>
      </c>
      <c r="H37" s="48">
        <v>0</v>
      </c>
      <c r="I37" s="48">
        <v>0</v>
      </c>
      <c r="J37" s="48">
        <v>0</v>
      </c>
      <c r="K37" s="48">
        <v>0</v>
      </c>
      <c r="L37" s="48">
        <v>0</v>
      </c>
      <c r="M37" s="48">
        <v>0</v>
      </c>
      <c r="N37" s="48">
        <v>0</v>
      </c>
      <c r="O37" s="48">
        <v>0</v>
      </c>
      <c r="P37" s="48">
        <v>0</v>
      </c>
      <c r="Q37" s="48">
        <f t="shared" si="4"/>
        <v>0</v>
      </c>
    </row>
    <row r="38" spans="2:17" ht="18.75" x14ac:dyDescent="0.3">
      <c r="B38" s="62" t="s">
        <v>28</v>
      </c>
      <c r="C38" s="57">
        <v>0</v>
      </c>
      <c r="D38" s="36">
        <v>0</v>
      </c>
      <c r="E38" s="49">
        <v>0</v>
      </c>
      <c r="F38" s="49">
        <v>0</v>
      </c>
      <c r="G38" s="49">
        <v>0</v>
      </c>
      <c r="H38" s="49">
        <v>0</v>
      </c>
      <c r="I38" s="49">
        <v>0</v>
      </c>
      <c r="J38" s="49">
        <v>0</v>
      </c>
      <c r="K38" s="49">
        <v>0</v>
      </c>
      <c r="L38" s="49">
        <v>0</v>
      </c>
      <c r="M38" s="49">
        <v>0</v>
      </c>
      <c r="N38" s="49">
        <v>0</v>
      </c>
      <c r="O38" s="49">
        <v>0</v>
      </c>
      <c r="P38" s="49">
        <v>0</v>
      </c>
      <c r="Q38" s="49">
        <f t="shared" si="4"/>
        <v>0</v>
      </c>
    </row>
    <row r="39" spans="2:17" ht="32.25" customHeight="1" x14ac:dyDescent="0.3">
      <c r="B39" s="63" t="s">
        <v>29</v>
      </c>
      <c r="C39" s="57">
        <v>0</v>
      </c>
      <c r="D39" s="36">
        <v>0</v>
      </c>
      <c r="E39" s="49">
        <v>0</v>
      </c>
      <c r="F39" s="49">
        <v>0</v>
      </c>
      <c r="G39" s="49">
        <v>0</v>
      </c>
      <c r="H39" s="49">
        <v>0</v>
      </c>
      <c r="I39" s="49">
        <v>0</v>
      </c>
      <c r="J39" s="49">
        <v>0</v>
      </c>
      <c r="K39" s="49">
        <v>0</v>
      </c>
      <c r="L39" s="49">
        <v>0</v>
      </c>
      <c r="M39" s="49">
        <v>0</v>
      </c>
      <c r="N39" s="49">
        <v>0</v>
      </c>
      <c r="O39" s="49">
        <v>0</v>
      </c>
      <c r="P39" s="49">
        <v>0</v>
      </c>
      <c r="Q39" s="49">
        <f t="shared" si="4"/>
        <v>0</v>
      </c>
    </row>
    <row r="40" spans="2:17" ht="32.25" customHeight="1" x14ac:dyDescent="0.3">
      <c r="B40" s="63" t="s">
        <v>30</v>
      </c>
      <c r="C40" s="57">
        <v>0</v>
      </c>
      <c r="D40" s="36">
        <v>0</v>
      </c>
      <c r="E40" s="49">
        <v>0</v>
      </c>
      <c r="F40" s="49">
        <v>0</v>
      </c>
      <c r="G40" s="49">
        <v>0</v>
      </c>
      <c r="H40" s="49">
        <v>0</v>
      </c>
      <c r="I40" s="49">
        <v>0</v>
      </c>
      <c r="J40" s="49">
        <v>0</v>
      </c>
      <c r="K40" s="49">
        <v>0</v>
      </c>
      <c r="L40" s="49">
        <v>0</v>
      </c>
      <c r="M40" s="49">
        <v>0</v>
      </c>
      <c r="N40" s="49">
        <v>0</v>
      </c>
      <c r="O40" s="49">
        <v>0</v>
      </c>
      <c r="P40" s="49">
        <v>0</v>
      </c>
      <c r="Q40" s="49">
        <f t="shared" si="4"/>
        <v>0</v>
      </c>
    </row>
    <row r="41" spans="2:17" ht="33" customHeight="1" x14ac:dyDescent="0.3">
      <c r="B41" s="63" t="s">
        <v>31</v>
      </c>
      <c r="C41" s="57">
        <v>0</v>
      </c>
      <c r="D41" s="36">
        <v>0</v>
      </c>
      <c r="E41" s="49">
        <v>0</v>
      </c>
      <c r="F41" s="49">
        <v>0</v>
      </c>
      <c r="G41" s="49">
        <v>0</v>
      </c>
      <c r="H41" s="49">
        <v>0</v>
      </c>
      <c r="I41" s="49">
        <v>0</v>
      </c>
      <c r="J41" s="49">
        <v>0</v>
      </c>
      <c r="K41" s="49">
        <v>0</v>
      </c>
      <c r="L41" s="49">
        <v>0</v>
      </c>
      <c r="M41" s="49">
        <v>0</v>
      </c>
      <c r="N41" s="49">
        <v>0</v>
      </c>
      <c r="O41" s="49">
        <v>0</v>
      </c>
      <c r="P41" s="49">
        <v>0</v>
      </c>
      <c r="Q41" s="49">
        <f t="shared" si="4"/>
        <v>0</v>
      </c>
    </row>
    <row r="42" spans="2:17" ht="33" customHeight="1" x14ac:dyDescent="0.3">
      <c r="B42" s="63" t="s">
        <v>32</v>
      </c>
      <c r="C42" s="57">
        <v>0</v>
      </c>
      <c r="D42" s="36">
        <v>0</v>
      </c>
      <c r="E42" s="49">
        <v>0</v>
      </c>
      <c r="F42" s="49">
        <v>0</v>
      </c>
      <c r="G42" s="49">
        <v>0</v>
      </c>
      <c r="H42" s="49">
        <v>0</v>
      </c>
      <c r="I42" s="49">
        <v>0</v>
      </c>
      <c r="J42" s="49">
        <v>0</v>
      </c>
      <c r="K42" s="49">
        <v>0</v>
      </c>
      <c r="L42" s="49">
        <v>0</v>
      </c>
      <c r="M42" s="49">
        <v>0</v>
      </c>
      <c r="N42" s="49">
        <v>0</v>
      </c>
      <c r="O42" s="49">
        <v>0</v>
      </c>
      <c r="P42" s="49">
        <v>0</v>
      </c>
      <c r="Q42" s="49">
        <f t="shared" si="4"/>
        <v>0</v>
      </c>
    </row>
    <row r="43" spans="2:17" ht="17.25" customHeight="1" x14ac:dyDescent="0.3">
      <c r="B43" s="62" t="s">
        <v>33</v>
      </c>
      <c r="C43" s="57">
        <v>0</v>
      </c>
      <c r="D43" s="36">
        <v>0</v>
      </c>
      <c r="E43" s="49">
        <v>0</v>
      </c>
      <c r="F43" s="49">
        <v>0</v>
      </c>
      <c r="G43" s="49">
        <v>0</v>
      </c>
      <c r="H43" s="49">
        <v>0</v>
      </c>
      <c r="I43" s="49">
        <v>0</v>
      </c>
      <c r="J43" s="49">
        <v>0</v>
      </c>
      <c r="K43" s="49">
        <v>0</v>
      </c>
      <c r="L43" s="49">
        <v>0</v>
      </c>
      <c r="M43" s="49">
        <v>0</v>
      </c>
      <c r="N43" s="49">
        <v>0</v>
      </c>
      <c r="O43" s="49">
        <v>0</v>
      </c>
      <c r="P43" s="49">
        <v>0</v>
      </c>
      <c r="Q43" s="49">
        <f t="shared" si="4"/>
        <v>0</v>
      </c>
    </row>
    <row r="44" spans="2:17" ht="16.5" customHeight="1" x14ac:dyDescent="0.3">
      <c r="B44" s="62" t="s">
        <v>34</v>
      </c>
      <c r="C44" s="57">
        <v>0</v>
      </c>
      <c r="D44" s="36">
        <v>0</v>
      </c>
      <c r="E44" s="49">
        <v>0</v>
      </c>
      <c r="F44" s="49">
        <v>0</v>
      </c>
      <c r="G44" s="49">
        <v>0</v>
      </c>
      <c r="H44" s="49">
        <v>0</v>
      </c>
      <c r="I44" s="49">
        <v>0</v>
      </c>
      <c r="J44" s="49">
        <v>0</v>
      </c>
      <c r="K44" s="49">
        <v>0</v>
      </c>
      <c r="L44" s="49">
        <v>0</v>
      </c>
      <c r="M44" s="49">
        <v>0</v>
      </c>
      <c r="N44" s="49">
        <v>0</v>
      </c>
      <c r="O44" s="49">
        <v>0</v>
      </c>
      <c r="P44" s="49">
        <v>0</v>
      </c>
      <c r="Q44" s="49">
        <f t="shared" si="4"/>
        <v>0</v>
      </c>
    </row>
    <row r="45" spans="2:17" ht="32.25" customHeight="1" x14ac:dyDescent="0.3">
      <c r="B45" s="63" t="s">
        <v>35</v>
      </c>
      <c r="C45" s="57">
        <v>0</v>
      </c>
      <c r="D45" s="36">
        <v>0</v>
      </c>
      <c r="E45" s="49">
        <v>0</v>
      </c>
      <c r="F45" s="49">
        <v>0</v>
      </c>
      <c r="G45" s="49">
        <v>0</v>
      </c>
      <c r="H45" s="49">
        <v>0</v>
      </c>
      <c r="I45" s="49">
        <v>0</v>
      </c>
      <c r="J45" s="49">
        <v>0</v>
      </c>
      <c r="K45" s="49">
        <v>0</v>
      </c>
      <c r="L45" s="49">
        <v>0</v>
      </c>
      <c r="M45" s="49">
        <v>0</v>
      </c>
      <c r="N45" s="49">
        <v>0</v>
      </c>
      <c r="O45" s="49">
        <v>0</v>
      </c>
      <c r="P45" s="49">
        <v>0</v>
      </c>
      <c r="Q45" s="49">
        <f t="shared" si="4"/>
        <v>0</v>
      </c>
    </row>
    <row r="46" spans="2:17" ht="18.75" x14ac:dyDescent="0.3">
      <c r="B46" s="61" t="s">
        <v>36</v>
      </c>
      <c r="C46" s="56">
        <f>+C47+C48+C49+C50+C51+C52</f>
        <v>0</v>
      </c>
      <c r="D46" s="45">
        <v>0</v>
      </c>
      <c r="E46" s="48">
        <v>0</v>
      </c>
      <c r="F46" s="48">
        <v>0</v>
      </c>
      <c r="G46" s="48">
        <v>0</v>
      </c>
      <c r="H46" s="48">
        <v>0</v>
      </c>
      <c r="I46" s="48">
        <v>0</v>
      </c>
      <c r="J46" s="48">
        <v>0</v>
      </c>
      <c r="K46" s="48">
        <v>0</v>
      </c>
      <c r="L46" s="48">
        <v>0</v>
      </c>
      <c r="M46" s="48">
        <v>0</v>
      </c>
      <c r="N46" s="48">
        <v>0</v>
      </c>
      <c r="O46" s="48">
        <v>0</v>
      </c>
      <c r="P46" s="48">
        <v>0</v>
      </c>
      <c r="Q46" s="48">
        <f t="shared" si="4"/>
        <v>0</v>
      </c>
    </row>
    <row r="47" spans="2:17" ht="18.75" x14ac:dyDescent="0.3">
      <c r="B47" s="62" t="s">
        <v>37</v>
      </c>
      <c r="C47" s="57">
        <v>0</v>
      </c>
      <c r="D47" s="36">
        <v>0</v>
      </c>
      <c r="E47" s="49">
        <v>0</v>
      </c>
      <c r="F47" s="49">
        <v>0</v>
      </c>
      <c r="G47" s="49">
        <v>0</v>
      </c>
      <c r="H47" s="49">
        <v>0</v>
      </c>
      <c r="I47" s="49">
        <v>0</v>
      </c>
      <c r="J47" s="49">
        <v>0</v>
      </c>
      <c r="K47" s="49">
        <v>0</v>
      </c>
      <c r="L47" s="49">
        <v>0</v>
      </c>
      <c r="M47" s="49">
        <v>0</v>
      </c>
      <c r="N47" s="49">
        <v>0</v>
      </c>
      <c r="O47" s="49">
        <v>0</v>
      </c>
      <c r="P47" s="49">
        <v>0</v>
      </c>
      <c r="Q47" s="49">
        <f t="shared" si="4"/>
        <v>0</v>
      </c>
    </row>
    <row r="48" spans="2:17" ht="32.25" customHeight="1" x14ac:dyDescent="0.3">
      <c r="B48" s="63" t="s">
        <v>38</v>
      </c>
      <c r="C48" s="57">
        <v>0</v>
      </c>
      <c r="D48" s="36">
        <v>0</v>
      </c>
      <c r="E48" s="49">
        <v>0</v>
      </c>
      <c r="F48" s="49">
        <v>0</v>
      </c>
      <c r="G48" s="49">
        <v>0</v>
      </c>
      <c r="H48" s="49">
        <v>0</v>
      </c>
      <c r="I48" s="49">
        <v>0</v>
      </c>
      <c r="J48" s="49">
        <v>0</v>
      </c>
      <c r="K48" s="49">
        <v>0</v>
      </c>
      <c r="L48" s="49">
        <v>0</v>
      </c>
      <c r="M48" s="49">
        <v>0</v>
      </c>
      <c r="N48" s="49">
        <v>0</v>
      </c>
      <c r="O48" s="49">
        <v>0</v>
      </c>
      <c r="P48" s="49">
        <v>0</v>
      </c>
      <c r="Q48" s="49">
        <f t="shared" si="4"/>
        <v>0</v>
      </c>
    </row>
    <row r="49" spans="2:17" ht="31.5" customHeight="1" x14ac:dyDescent="0.3">
      <c r="B49" s="63" t="s">
        <v>39</v>
      </c>
      <c r="C49" s="57">
        <v>0</v>
      </c>
      <c r="D49" s="36">
        <v>0</v>
      </c>
      <c r="E49" s="49">
        <v>0</v>
      </c>
      <c r="F49" s="49">
        <v>0</v>
      </c>
      <c r="G49" s="49">
        <v>0</v>
      </c>
      <c r="H49" s="49">
        <v>0</v>
      </c>
      <c r="I49" s="49">
        <v>0</v>
      </c>
      <c r="J49" s="49">
        <v>0</v>
      </c>
      <c r="K49" s="49">
        <v>0</v>
      </c>
      <c r="L49" s="49">
        <v>0</v>
      </c>
      <c r="M49" s="49">
        <v>0</v>
      </c>
      <c r="N49" s="49">
        <v>0</v>
      </c>
      <c r="O49" s="49">
        <v>0</v>
      </c>
      <c r="P49" s="49">
        <v>0</v>
      </c>
      <c r="Q49" s="49">
        <f t="shared" si="4"/>
        <v>0</v>
      </c>
    </row>
    <row r="50" spans="2:17" ht="33" customHeight="1" x14ac:dyDescent="0.3">
      <c r="B50" s="63" t="s">
        <v>40</v>
      </c>
      <c r="C50" s="57">
        <v>0</v>
      </c>
      <c r="D50" s="36">
        <v>0</v>
      </c>
      <c r="E50" s="49">
        <v>0</v>
      </c>
      <c r="F50" s="49">
        <v>0</v>
      </c>
      <c r="G50" s="49">
        <v>0</v>
      </c>
      <c r="H50" s="49">
        <v>0</v>
      </c>
      <c r="I50" s="49">
        <v>0</v>
      </c>
      <c r="J50" s="49">
        <v>0</v>
      </c>
      <c r="K50" s="49">
        <v>0</v>
      </c>
      <c r="L50" s="49">
        <v>0</v>
      </c>
      <c r="M50" s="49">
        <v>0</v>
      </c>
      <c r="N50" s="49">
        <v>0</v>
      </c>
      <c r="O50" s="49">
        <v>0</v>
      </c>
      <c r="P50" s="49">
        <v>0</v>
      </c>
      <c r="Q50" s="49">
        <f t="shared" si="4"/>
        <v>0</v>
      </c>
    </row>
    <row r="51" spans="2:17" ht="17.25" customHeight="1" x14ac:dyDescent="0.3">
      <c r="B51" s="63" t="s">
        <v>41</v>
      </c>
      <c r="C51" s="57">
        <v>0</v>
      </c>
      <c r="D51" s="36">
        <v>0</v>
      </c>
      <c r="E51" s="49">
        <v>0</v>
      </c>
      <c r="F51" s="49">
        <v>0</v>
      </c>
      <c r="G51" s="49">
        <v>0</v>
      </c>
      <c r="H51" s="49">
        <v>0</v>
      </c>
      <c r="I51" s="49">
        <v>0</v>
      </c>
      <c r="J51" s="49">
        <v>0</v>
      </c>
      <c r="K51" s="49">
        <v>0</v>
      </c>
      <c r="L51" s="49">
        <v>0</v>
      </c>
      <c r="M51" s="49">
        <v>0</v>
      </c>
      <c r="N51" s="49">
        <v>0</v>
      </c>
      <c r="O51" s="49">
        <v>0</v>
      </c>
      <c r="P51" s="49">
        <v>0</v>
      </c>
      <c r="Q51" s="49">
        <f t="shared" si="4"/>
        <v>0</v>
      </c>
    </row>
    <row r="52" spans="2:17" ht="31.5" customHeight="1" x14ac:dyDescent="0.3">
      <c r="B52" s="63" t="s">
        <v>42</v>
      </c>
      <c r="C52" s="57">
        <v>0</v>
      </c>
      <c r="D52" s="36">
        <v>0</v>
      </c>
      <c r="E52" s="49">
        <v>0</v>
      </c>
      <c r="F52" s="49">
        <v>0</v>
      </c>
      <c r="G52" s="49">
        <v>0</v>
      </c>
      <c r="H52" s="49">
        <v>0</v>
      </c>
      <c r="I52" s="49">
        <v>0</v>
      </c>
      <c r="J52" s="49">
        <v>0</v>
      </c>
      <c r="K52" s="49">
        <v>0</v>
      </c>
      <c r="L52" s="49">
        <v>0</v>
      </c>
      <c r="M52" s="49">
        <v>0</v>
      </c>
      <c r="N52" s="49">
        <v>0</v>
      </c>
      <c r="O52" s="49">
        <v>0</v>
      </c>
      <c r="P52" s="49">
        <v>0</v>
      </c>
      <c r="Q52" s="49">
        <f t="shared" si="4"/>
        <v>0</v>
      </c>
    </row>
    <row r="53" spans="2:17" ht="15" customHeight="1" x14ac:dyDescent="0.3">
      <c r="B53" s="61" t="s">
        <v>43</v>
      </c>
      <c r="C53" s="56">
        <f>+C54+C55+C56+C57+C58+C59+C60+C61+C62</f>
        <v>5455630</v>
      </c>
      <c r="D53" s="35">
        <f t="shared" ref="D53:Q53" si="7">+D54+D55+D56+D57+D58+D59+D60+D61+D62</f>
        <v>0</v>
      </c>
      <c r="E53" s="51">
        <f t="shared" si="7"/>
        <v>0</v>
      </c>
      <c r="F53" s="51">
        <f t="shared" si="7"/>
        <v>0</v>
      </c>
      <c r="G53" s="51">
        <f t="shared" si="7"/>
        <v>289361.53999999998</v>
      </c>
      <c r="H53" s="51">
        <f t="shared" si="7"/>
        <v>0</v>
      </c>
      <c r="I53" s="51">
        <f t="shared" si="7"/>
        <v>1575265.53</v>
      </c>
      <c r="J53" s="51">
        <f t="shared" si="7"/>
        <v>222526.83</v>
      </c>
      <c r="K53" s="51">
        <f t="shared" si="7"/>
        <v>14364.41</v>
      </c>
      <c r="L53" s="51">
        <f t="shared" si="7"/>
        <v>566029.64</v>
      </c>
      <c r="M53" s="51">
        <f t="shared" si="7"/>
        <v>310433.06</v>
      </c>
      <c r="N53" s="51">
        <f t="shared" si="7"/>
        <v>192901.82</v>
      </c>
      <c r="O53" s="51">
        <f>+O54+O55+O56+O57+O58+O59+O60+O61+O62</f>
        <v>177542.92</v>
      </c>
      <c r="P53" s="51">
        <f t="shared" si="7"/>
        <v>0</v>
      </c>
      <c r="Q53" s="51">
        <f t="shared" si="7"/>
        <v>3348425.75</v>
      </c>
    </row>
    <row r="54" spans="2:17" ht="15.75" customHeight="1" x14ac:dyDescent="0.3">
      <c r="B54" s="62" t="s">
        <v>44</v>
      </c>
      <c r="C54" s="57">
        <v>1444630</v>
      </c>
      <c r="D54" s="36">
        <v>0</v>
      </c>
      <c r="E54" s="49">
        <v>0</v>
      </c>
      <c r="F54" s="49">
        <v>0</v>
      </c>
      <c r="G54" s="49">
        <v>179217.5</v>
      </c>
      <c r="H54" s="49">
        <v>0</v>
      </c>
      <c r="I54" s="49">
        <v>93279</v>
      </c>
      <c r="J54" s="49">
        <v>185828.83</v>
      </c>
      <c r="K54" s="49">
        <v>14364.41</v>
      </c>
      <c r="L54" s="49">
        <v>82010</v>
      </c>
      <c r="M54" s="49">
        <v>310433.06</v>
      </c>
      <c r="N54" s="49">
        <v>99120</v>
      </c>
      <c r="O54" s="49">
        <v>0</v>
      </c>
      <c r="P54" s="49">
        <v>0</v>
      </c>
      <c r="Q54" s="52">
        <f t="shared" si="4"/>
        <v>964252.8</v>
      </c>
    </row>
    <row r="55" spans="2:17" ht="32.25" customHeight="1" x14ac:dyDescent="0.3">
      <c r="B55" s="63" t="s">
        <v>45</v>
      </c>
      <c r="C55" s="57">
        <v>306000</v>
      </c>
      <c r="D55" s="36">
        <v>0</v>
      </c>
      <c r="E55" s="49">
        <v>0</v>
      </c>
      <c r="F55" s="49">
        <v>0</v>
      </c>
      <c r="G55" s="49">
        <v>95715</v>
      </c>
      <c r="H55" s="49">
        <v>0</v>
      </c>
      <c r="I55" s="49">
        <v>58500.06</v>
      </c>
      <c r="J55" s="49">
        <v>0</v>
      </c>
      <c r="K55" s="49">
        <v>0</v>
      </c>
      <c r="L55" s="49">
        <v>73102.44</v>
      </c>
      <c r="M55" s="49">
        <v>0</v>
      </c>
      <c r="N55" s="49">
        <v>0</v>
      </c>
      <c r="O55" s="49">
        <v>177542.92</v>
      </c>
      <c r="P55" s="49">
        <v>0</v>
      </c>
      <c r="Q55" s="52">
        <f t="shared" si="4"/>
        <v>404860.42000000004</v>
      </c>
    </row>
    <row r="56" spans="2:17" ht="16.5" customHeight="1" x14ac:dyDescent="0.3">
      <c r="B56" s="63" t="s">
        <v>46</v>
      </c>
      <c r="C56" s="57">
        <v>10000</v>
      </c>
      <c r="D56" s="36">
        <v>0</v>
      </c>
      <c r="E56" s="49">
        <v>0</v>
      </c>
      <c r="F56" s="49">
        <v>0</v>
      </c>
      <c r="G56" s="49">
        <v>0</v>
      </c>
      <c r="H56" s="49">
        <v>0</v>
      </c>
      <c r="I56" s="49">
        <v>0</v>
      </c>
      <c r="J56" s="49">
        <v>0</v>
      </c>
      <c r="K56" s="49">
        <v>0</v>
      </c>
      <c r="L56" s="49">
        <v>0</v>
      </c>
      <c r="M56" s="49">
        <v>0</v>
      </c>
      <c r="N56" s="49">
        <v>0</v>
      </c>
      <c r="O56" s="49">
        <v>0</v>
      </c>
      <c r="P56" s="49">
        <v>0</v>
      </c>
      <c r="Q56" s="52">
        <f t="shared" si="4"/>
        <v>0</v>
      </c>
    </row>
    <row r="57" spans="2:17" ht="32.25" customHeight="1" x14ac:dyDescent="0.3">
      <c r="B57" s="63" t="s">
        <v>47</v>
      </c>
      <c r="C57" s="57">
        <v>0</v>
      </c>
      <c r="D57" s="36">
        <v>0</v>
      </c>
      <c r="E57" s="49">
        <v>0</v>
      </c>
      <c r="F57" s="49">
        <v>0</v>
      </c>
      <c r="G57" s="49">
        <v>0</v>
      </c>
      <c r="H57" s="49">
        <v>0</v>
      </c>
      <c r="I57" s="49">
        <v>0</v>
      </c>
      <c r="J57" s="49">
        <v>0</v>
      </c>
      <c r="K57" s="49">
        <v>0</v>
      </c>
      <c r="L57" s="49">
        <v>0</v>
      </c>
      <c r="M57" s="49">
        <v>0</v>
      </c>
      <c r="N57" s="49">
        <v>0</v>
      </c>
      <c r="O57" s="49">
        <v>0</v>
      </c>
      <c r="P57" s="49">
        <v>0</v>
      </c>
      <c r="Q57" s="52">
        <f t="shared" si="4"/>
        <v>0</v>
      </c>
    </row>
    <row r="58" spans="2:17" ht="16.5" customHeight="1" x14ac:dyDescent="0.3">
      <c r="B58" s="63" t="s">
        <v>48</v>
      </c>
      <c r="C58" s="57">
        <v>1845000</v>
      </c>
      <c r="D58" s="36">
        <v>0</v>
      </c>
      <c r="E58" s="49">
        <v>0</v>
      </c>
      <c r="F58" s="49">
        <v>0</v>
      </c>
      <c r="G58" s="49">
        <v>14429.04</v>
      </c>
      <c r="H58" s="49">
        <v>0</v>
      </c>
      <c r="I58" s="49">
        <v>1423486.47</v>
      </c>
      <c r="J58" s="49">
        <v>36698</v>
      </c>
      <c r="K58" s="49">
        <v>0</v>
      </c>
      <c r="L58" s="49">
        <v>114802.2</v>
      </c>
      <c r="M58" s="49">
        <v>0</v>
      </c>
      <c r="N58" s="49">
        <v>93781.82</v>
      </c>
      <c r="O58" s="49">
        <v>0</v>
      </c>
      <c r="P58" s="49">
        <v>0</v>
      </c>
      <c r="Q58" s="52">
        <f t="shared" si="4"/>
        <v>1683197.53</v>
      </c>
    </row>
    <row r="59" spans="2:17" ht="17.25" customHeight="1" x14ac:dyDescent="0.3">
      <c r="B59" s="62" t="s">
        <v>49</v>
      </c>
      <c r="C59" s="57">
        <v>950000</v>
      </c>
      <c r="D59" s="36">
        <v>0</v>
      </c>
      <c r="E59" s="49">
        <v>0</v>
      </c>
      <c r="F59" s="49">
        <v>0</v>
      </c>
      <c r="G59" s="49">
        <v>0</v>
      </c>
      <c r="H59" s="49">
        <v>0</v>
      </c>
      <c r="I59" s="49">
        <v>0</v>
      </c>
      <c r="J59" s="49">
        <v>0</v>
      </c>
      <c r="K59" s="49">
        <v>0</v>
      </c>
      <c r="L59" s="49">
        <v>0</v>
      </c>
      <c r="M59" s="49">
        <v>0</v>
      </c>
      <c r="N59" s="49">
        <v>0</v>
      </c>
      <c r="O59" s="49">
        <v>0</v>
      </c>
      <c r="P59" s="49">
        <v>0</v>
      </c>
      <c r="Q59" s="52">
        <f t="shared" si="4"/>
        <v>0</v>
      </c>
    </row>
    <row r="60" spans="2:17" ht="17.25" customHeight="1" x14ac:dyDescent="0.3">
      <c r="B60" s="62" t="s">
        <v>50</v>
      </c>
      <c r="C60" s="57">
        <v>0</v>
      </c>
      <c r="D60" s="36">
        <v>0</v>
      </c>
      <c r="E60" s="49">
        <v>0</v>
      </c>
      <c r="F60" s="49">
        <v>0</v>
      </c>
      <c r="G60" s="49">
        <v>0</v>
      </c>
      <c r="H60" s="49">
        <v>0</v>
      </c>
      <c r="I60" s="49">
        <v>0</v>
      </c>
      <c r="J60" s="49">
        <v>0</v>
      </c>
      <c r="K60" s="49">
        <v>0</v>
      </c>
      <c r="L60" s="49">
        <v>0</v>
      </c>
      <c r="M60" s="49">
        <v>0</v>
      </c>
      <c r="N60" s="49">
        <v>0</v>
      </c>
      <c r="O60" s="49">
        <v>0</v>
      </c>
      <c r="P60" s="49">
        <v>0</v>
      </c>
      <c r="Q60" s="52">
        <f t="shared" si="4"/>
        <v>0</v>
      </c>
    </row>
    <row r="61" spans="2:17" ht="16.5" customHeight="1" x14ac:dyDescent="0.3">
      <c r="B61" s="62" t="s">
        <v>51</v>
      </c>
      <c r="C61" s="57">
        <v>900000</v>
      </c>
      <c r="D61" s="36">
        <v>0</v>
      </c>
      <c r="E61" s="49">
        <v>0</v>
      </c>
      <c r="F61" s="49">
        <v>0</v>
      </c>
      <c r="G61" s="49">
        <v>0</v>
      </c>
      <c r="H61" s="49">
        <v>0</v>
      </c>
      <c r="I61" s="49">
        <v>0</v>
      </c>
      <c r="J61" s="49">
        <v>0</v>
      </c>
      <c r="K61" s="49">
        <v>0</v>
      </c>
      <c r="L61" s="49">
        <v>296115</v>
      </c>
      <c r="M61" s="49">
        <v>0</v>
      </c>
      <c r="N61" s="49">
        <v>0</v>
      </c>
      <c r="O61" s="49">
        <v>0</v>
      </c>
      <c r="P61" s="49">
        <v>0</v>
      </c>
      <c r="Q61" s="52">
        <f t="shared" si="4"/>
        <v>296115</v>
      </c>
    </row>
    <row r="62" spans="2:17" ht="33" customHeight="1" x14ac:dyDescent="0.3">
      <c r="B62" s="63" t="s">
        <v>52</v>
      </c>
      <c r="C62" s="57">
        <v>0</v>
      </c>
      <c r="D62" s="36">
        <v>0</v>
      </c>
      <c r="E62" s="49">
        <v>0</v>
      </c>
      <c r="F62" s="49">
        <v>0</v>
      </c>
      <c r="G62" s="49">
        <v>0</v>
      </c>
      <c r="H62" s="49">
        <v>0</v>
      </c>
      <c r="I62" s="49">
        <v>0</v>
      </c>
      <c r="J62" s="49">
        <v>0</v>
      </c>
      <c r="K62" s="49">
        <v>0</v>
      </c>
      <c r="L62" s="49">
        <v>0</v>
      </c>
      <c r="M62" s="49">
        <v>0</v>
      </c>
      <c r="N62" s="49">
        <v>0</v>
      </c>
      <c r="O62" s="49">
        <v>0</v>
      </c>
      <c r="P62" s="49">
        <v>0</v>
      </c>
      <c r="Q62" s="52">
        <f t="shared" si="4"/>
        <v>0</v>
      </c>
    </row>
    <row r="63" spans="2:17" ht="17.25" customHeight="1" x14ac:dyDescent="0.3">
      <c r="B63" s="61" t="s">
        <v>53</v>
      </c>
      <c r="C63" s="56">
        <f>+C64+C65+C66+C67</f>
        <v>1000000</v>
      </c>
      <c r="D63" s="45">
        <f>+D64+D65+D66+D67</f>
        <v>0</v>
      </c>
      <c r="E63" s="48">
        <v>0</v>
      </c>
      <c r="F63" s="48">
        <v>0</v>
      </c>
      <c r="G63" s="48">
        <v>0</v>
      </c>
      <c r="H63" s="48">
        <v>0</v>
      </c>
      <c r="I63" s="48">
        <v>0</v>
      </c>
      <c r="J63" s="48">
        <v>0</v>
      </c>
      <c r="K63" s="48">
        <v>0</v>
      </c>
      <c r="L63" s="48">
        <v>0</v>
      </c>
      <c r="M63" s="48">
        <v>0</v>
      </c>
      <c r="N63" s="48">
        <f>+N64+N65+N66+N67</f>
        <v>0</v>
      </c>
      <c r="O63" s="48">
        <f>+O64+O65+O66+O67+O68+O69+O70+O71+O72</f>
        <v>896800</v>
      </c>
      <c r="P63" s="48">
        <v>0</v>
      </c>
      <c r="Q63" s="53">
        <f t="shared" si="4"/>
        <v>896800</v>
      </c>
    </row>
    <row r="64" spans="2:17" ht="15.75" customHeight="1" x14ac:dyDescent="0.3">
      <c r="B64" s="62" t="s">
        <v>54</v>
      </c>
      <c r="C64" s="57">
        <v>1000000</v>
      </c>
      <c r="D64" s="36">
        <v>0</v>
      </c>
      <c r="E64" s="49">
        <v>0</v>
      </c>
      <c r="F64" s="49">
        <v>0</v>
      </c>
      <c r="G64" s="49">
        <v>0</v>
      </c>
      <c r="H64" s="49">
        <v>0</v>
      </c>
      <c r="I64" s="49">
        <v>0</v>
      </c>
      <c r="J64" s="49">
        <v>0</v>
      </c>
      <c r="K64" s="49">
        <v>0</v>
      </c>
      <c r="L64" s="49">
        <v>0</v>
      </c>
      <c r="M64" s="49">
        <v>0</v>
      </c>
      <c r="N64" s="49"/>
      <c r="O64" s="49">
        <v>896800</v>
      </c>
      <c r="P64" s="49">
        <v>0</v>
      </c>
      <c r="Q64" s="49">
        <f t="shared" si="4"/>
        <v>896800</v>
      </c>
    </row>
    <row r="65" spans="2:17" ht="15.75" customHeight="1" x14ac:dyDescent="0.3">
      <c r="B65" s="62" t="s">
        <v>55</v>
      </c>
      <c r="C65" s="28">
        <v>0</v>
      </c>
      <c r="D65" s="36">
        <v>0</v>
      </c>
      <c r="E65" s="49">
        <v>0</v>
      </c>
      <c r="F65" s="49">
        <v>0</v>
      </c>
      <c r="G65" s="49">
        <v>0</v>
      </c>
      <c r="H65" s="49">
        <v>0</v>
      </c>
      <c r="I65" s="49">
        <v>0</v>
      </c>
      <c r="J65" s="49">
        <v>0</v>
      </c>
      <c r="K65" s="49">
        <v>0</v>
      </c>
      <c r="L65" s="49">
        <v>0</v>
      </c>
      <c r="M65" s="49">
        <v>0</v>
      </c>
      <c r="N65" s="49">
        <v>0</v>
      </c>
      <c r="O65" s="49">
        <v>0</v>
      </c>
      <c r="P65" s="49">
        <v>0</v>
      </c>
      <c r="Q65" s="49">
        <f t="shared" si="4"/>
        <v>0</v>
      </c>
    </row>
    <row r="66" spans="2:17" ht="18.75" x14ac:dyDescent="0.3">
      <c r="B66" s="62" t="s">
        <v>56</v>
      </c>
      <c r="C66" s="28">
        <v>0</v>
      </c>
      <c r="D66" s="36">
        <v>0</v>
      </c>
      <c r="E66" s="49">
        <v>0</v>
      </c>
      <c r="F66" s="49">
        <v>0</v>
      </c>
      <c r="G66" s="49">
        <v>0</v>
      </c>
      <c r="H66" s="49">
        <v>0</v>
      </c>
      <c r="I66" s="49">
        <v>0</v>
      </c>
      <c r="J66" s="49">
        <v>0</v>
      </c>
      <c r="K66" s="49">
        <v>0</v>
      </c>
      <c r="L66" s="49">
        <v>0</v>
      </c>
      <c r="M66" s="49">
        <v>0</v>
      </c>
      <c r="N66" s="49">
        <v>0</v>
      </c>
      <c r="O66" s="49">
        <v>0</v>
      </c>
      <c r="P66" s="49">
        <v>0</v>
      </c>
      <c r="Q66" s="49">
        <f t="shared" si="4"/>
        <v>0</v>
      </c>
    </row>
    <row r="67" spans="2:17" ht="32.25" customHeight="1" x14ac:dyDescent="0.3">
      <c r="B67" s="63" t="s">
        <v>57</v>
      </c>
      <c r="C67" s="28">
        <v>0</v>
      </c>
      <c r="D67" s="36">
        <v>0</v>
      </c>
      <c r="E67" s="49">
        <v>0</v>
      </c>
      <c r="F67" s="49">
        <v>0</v>
      </c>
      <c r="G67" s="49">
        <v>0</v>
      </c>
      <c r="H67" s="49">
        <v>0</v>
      </c>
      <c r="I67" s="49">
        <v>0</v>
      </c>
      <c r="J67" s="49">
        <v>0</v>
      </c>
      <c r="K67" s="49">
        <v>0</v>
      </c>
      <c r="L67" s="49">
        <v>0</v>
      </c>
      <c r="M67" s="49">
        <v>0</v>
      </c>
      <c r="N67" s="49">
        <v>0</v>
      </c>
      <c r="O67" s="49">
        <v>0</v>
      </c>
      <c r="P67" s="49">
        <v>0</v>
      </c>
      <c r="Q67" s="49">
        <f t="shared" si="4"/>
        <v>0</v>
      </c>
    </row>
    <row r="68" spans="2:17" ht="33.75" customHeight="1" x14ac:dyDescent="0.3">
      <c r="B68" s="64" t="s">
        <v>58</v>
      </c>
      <c r="C68" s="58">
        <f>+C69+C70</f>
        <v>0</v>
      </c>
      <c r="D68" s="45">
        <f>+D69+D70</f>
        <v>0</v>
      </c>
      <c r="E68" s="48">
        <f t="shared" ref="E68" si="8">+E69+E70</f>
        <v>0</v>
      </c>
      <c r="F68" s="48">
        <v>0</v>
      </c>
      <c r="G68" s="48">
        <v>0</v>
      </c>
      <c r="H68" s="48">
        <v>0</v>
      </c>
      <c r="I68" s="48">
        <v>0</v>
      </c>
      <c r="J68" s="48">
        <v>0</v>
      </c>
      <c r="K68" s="48">
        <v>0</v>
      </c>
      <c r="L68" s="48">
        <v>0</v>
      </c>
      <c r="M68" s="48">
        <v>0</v>
      </c>
      <c r="N68" s="48">
        <v>0</v>
      </c>
      <c r="O68" s="48">
        <v>0</v>
      </c>
      <c r="P68" s="48">
        <v>0</v>
      </c>
      <c r="Q68" s="48">
        <f t="shared" si="4"/>
        <v>0</v>
      </c>
    </row>
    <row r="69" spans="2:17" ht="14.25" customHeight="1" x14ac:dyDescent="0.3">
      <c r="B69" s="62" t="s">
        <v>59</v>
      </c>
      <c r="C69" s="28">
        <v>0</v>
      </c>
      <c r="D69" s="36">
        <v>0</v>
      </c>
      <c r="E69" s="49">
        <v>0</v>
      </c>
      <c r="F69" s="49">
        <v>0</v>
      </c>
      <c r="G69" s="49">
        <v>0</v>
      </c>
      <c r="H69" s="49">
        <v>0</v>
      </c>
      <c r="I69" s="49">
        <v>0</v>
      </c>
      <c r="J69" s="49">
        <v>0</v>
      </c>
      <c r="K69" s="49">
        <v>0</v>
      </c>
      <c r="L69" s="49">
        <v>0</v>
      </c>
      <c r="M69" s="49">
        <v>0</v>
      </c>
      <c r="N69" s="49">
        <v>0</v>
      </c>
      <c r="O69" s="49">
        <v>0</v>
      </c>
      <c r="P69" s="49">
        <v>0</v>
      </c>
      <c r="Q69" s="49">
        <f t="shared" si="4"/>
        <v>0</v>
      </c>
    </row>
    <row r="70" spans="2:17" ht="33" customHeight="1" x14ac:dyDescent="0.3">
      <c r="B70" s="63" t="s">
        <v>60</v>
      </c>
      <c r="C70" s="28">
        <v>0</v>
      </c>
      <c r="D70" s="36">
        <v>0</v>
      </c>
      <c r="E70" s="49">
        <v>0</v>
      </c>
      <c r="F70" s="49">
        <v>0</v>
      </c>
      <c r="G70" s="49">
        <v>0</v>
      </c>
      <c r="H70" s="49">
        <v>0</v>
      </c>
      <c r="I70" s="49">
        <v>0</v>
      </c>
      <c r="J70" s="49">
        <v>0</v>
      </c>
      <c r="K70" s="49">
        <v>0</v>
      </c>
      <c r="L70" s="49">
        <v>0</v>
      </c>
      <c r="M70" s="49">
        <v>0</v>
      </c>
      <c r="N70" s="49">
        <v>0</v>
      </c>
      <c r="O70" s="49">
        <v>0</v>
      </c>
      <c r="P70" s="49">
        <v>0</v>
      </c>
      <c r="Q70" s="49">
        <f t="shared" si="4"/>
        <v>0</v>
      </c>
    </row>
    <row r="71" spans="2:17" ht="15.75" customHeight="1" x14ac:dyDescent="0.3">
      <c r="B71" s="61" t="s">
        <v>61</v>
      </c>
      <c r="C71" s="58">
        <f>+C72+C73+C74</f>
        <v>0</v>
      </c>
      <c r="D71" s="45">
        <f>+D72+D73+D74</f>
        <v>0</v>
      </c>
      <c r="E71" s="49">
        <f t="shared" ref="E71" si="9">+E72+E73+E74</f>
        <v>0</v>
      </c>
      <c r="F71" s="49">
        <v>0</v>
      </c>
      <c r="G71" s="49">
        <v>0</v>
      </c>
      <c r="H71" s="49">
        <v>0</v>
      </c>
      <c r="I71" s="49">
        <v>0</v>
      </c>
      <c r="J71" s="49">
        <v>0</v>
      </c>
      <c r="K71" s="49">
        <v>0</v>
      </c>
      <c r="L71" s="49">
        <v>0</v>
      </c>
      <c r="M71" s="49">
        <v>0</v>
      </c>
      <c r="N71" s="49">
        <v>0</v>
      </c>
      <c r="O71" s="49">
        <v>0</v>
      </c>
      <c r="P71" s="49">
        <v>0</v>
      </c>
      <c r="Q71" s="49">
        <f t="shared" si="4"/>
        <v>0</v>
      </c>
    </row>
    <row r="72" spans="2:17" ht="14.25" customHeight="1" x14ac:dyDescent="0.3">
      <c r="B72" s="62" t="s">
        <v>62</v>
      </c>
      <c r="C72" s="28">
        <v>0</v>
      </c>
      <c r="D72" s="36">
        <v>0</v>
      </c>
      <c r="E72" s="49">
        <v>0</v>
      </c>
      <c r="F72" s="49">
        <v>0</v>
      </c>
      <c r="G72" s="49">
        <v>0</v>
      </c>
      <c r="H72" s="49">
        <v>0</v>
      </c>
      <c r="I72" s="49">
        <v>0</v>
      </c>
      <c r="J72" s="49">
        <v>0</v>
      </c>
      <c r="K72" s="49">
        <v>0</v>
      </c>
      <c r="L72" s="49">
        <v>0</v>
      </c>
      <c r="M72" s="49">
        <v>0</v>
      </c>
      <c r="N72" s="49">
        <v>0</v>
      </c>
      <c r="O72" s="49">
        <v>0</v>
      </c>
      <c r="P72" s="49">
        <v>0</v>
      </c>
      <c r="Q72" s="49">
        <f t="shared" si="4"/>
        <v>0</v>
      </c>
    </row>
    <row r="73" spans="2:17" ht="15" customHeight="1" x14ac:dyDescent="0.3">
      <c r="B73" s="62" t="s">
        <v>63</v>
      </c>
      <c r="C73" s="28">
        <v>0</v>
      </c>
      <c r="D73" s="36">
        <v>0</v>
      </c>
      <c r="E73" s="49">
        <v>0</v>
      </c>
      <c r="F73" s="49">
        <v>0</v>
      </c>
      <c r="G73" s="49">
        <v>0</v>
      </c>
      <c r="H73" s="49">
        <v>0</v>
      </c>
      <c r="I73" s="49">
        <v>0</v>
      </c>
      <c r="J73" s="49">
        <v>0</v>
      </c>
      <c r="K73" s="49">
        <v>0</v>
      </c>
      <c r="L73" s="49">
        <v>0</v>
      </c>
      <c r="M73" s="49">
        <v>0</v>
      </c>
      <c r="N73" s="49">
        <v>0</v>
      </c>
      <c r="O73" s="49">
        <v>0</v>
      </c>
      <c r="P73" s="49">
        <v>0</v>
      </c>
      <c r="Q73" s="49">
        <f t="shared" si="4"/>
        <v>0</v>
      </c>
    </row>
    <row r="74" spans="2:17" ht="33.75" customHeight="1" x14ac:dyDescent="0.3">
      <c r="B74" s="63" t="s">
        <v>64</v>
      </c>
      <c r="C74" s="28">
        <v>0</v>
      </c>
      <c r="D74" s="36">
        <v>0</v>
      </c>
      <c r="E74" s="49">
        <v>0</v>
      </c>
      <c r="F74" s="49">
        <v>0</v>
      </c>
      <c r="G74" s="49">
        <v>0</v>
      </c>
      <c r="H74" s="49">
        <v>0</v>
      </c>
      <c r="I74" s="49">
        <v>0</v>
      </c>
      <c r="J74" s="49">
        <v>0</v>
      </c>
      <c r="K74" s="49">
        <v>0</v>
      </c>
      <c r="L74" s="49">
        <v>0</v>
      </c>
      <c r="M74" s="49">
        <v>0</v>
      </c>
      <c r="N74" s="49">
        <v>0</v>
      </c>
      <c r="O74" s="49">
        <v>0</v>
      </c>
      <c r="P74" s="49">
        <v>0</v>
      </c>
      <c r="Q74" s="49">
        <f t="shared" si="4"/>
        <v>0</v>
      </c>
    </row>
    <row r="75" spans="2:17" ht="15" customHeight="1" x14ac:dyDescent="0.3">
      <c r="B75" s="60" t="s">
        <v>67</v>
      </c>
      <c r="C75" s="59">
        <f>+C76+C79</f>
        <v>0</v>
      </c>
      <c r="D75" s="9">
        <f>+D76+D79+D82</f>
        <v>0</v>
      </c>
      <c r="E75" s="54">
        <f t="shared" ref="E75" si="10">+E76+E79+E82</f>
        <v>0</v>
      </c>
      <c r="F75" s="54">
        <v>0</v>
      </c>
      <c r="G75" s="54">
        <v>0</v>
      </c>
      <c r="H75" s="54">
        <v>0</v>
      </c>
      <c r="I75" s="54">
        <v>0</v>
      </c>
      <c r="J75" s="54">
        <v>0</v>
      </c>
      <c r="K75" s="54">
        <v>0</v>
      </c>
      <c r="L75" s="54">
        <v>0</v>
      </c>
      <c r="M75" s="54">
        <v>0</v>
      </c>
      <c r="N75" s="54">
        <v>0</v>
      </c>
      <c r="O75" s="54">
        <v>0</v>
      </c>
      <c r="P75" s="54">
        <v>0</v>
      </c>
      <c r="Q75" s="54">
        <f t="shared" si="4"/>
        <v>0</v>
      </c>
    </row>
    <row r="76" spans="2:17" ht="15.75" customHeight="1" x14ac:dyDescent="0.3">
      <c r="B76" s="61" t="s">
        <v>68</v>
      </c>
      <c r="C76" s="58">
        <f>+C77+C78</f>
        <v>0</v>
      </c>
      <c r="D76" s="45">
        <f>+D77+D78</f>
        <v>0</v>
      </c>
      <c r="E76" s="48">
        <f t="shared" ref="E76" si="11">+E77+E78</f>
        <v>0</v>
      </c>
      <c r="F76" s="48">
        <v>0</v>
      </c>
      <c r="G76" s="48">
        <v>0</v>
      </c>
      <c r="H76" s="48">
        <v>0</v>
      </c>
      <c r="I76" s="48">
        <v>0</v>
      </c>
      <c r="J76" s="48">
        <v>0</v>
      </c>
      <c r="K76" s="48">
        <v>0</v>
      </c>
      <c r="L76" s="48">
        <v>0</v>
      </c>
      <c r="M76" s="48">
        <v>0</v>
      </c>
      <c r="N76" s="48">
        <v>0</v>
      </c>
      <c r="O76" s="48">
        <v>0</v>
      </c>
      <c r="P76" s="48">
        <v>0</v>
      </c>
      <c r="Q76" s="48">
        <f t="shared" si="4"/>
        <v>0</v>
      </c>
    </row>
    <row r="77" spans="2:17" ht="15" customHeight="1" x14ac:dyDescent="0.3">
      <c r="B77" s="62" t="s">
        <v>69</v>
      </c>
      <c r="C77" s="28">
        <v>0</v>
      </c>
      <c r="D77" s="36">
        <v>0</v>
      </c>
      <c r="E77" s="49">
        <v>0</v>
      </c>
      <c r="F77" s="49">
        <v>0</v>
      </c>
      <c r="G77" s="49">
        <v>0</v>
      </c>
      <c r="H77" s="49">
        <v>0</v>
      </c>
      <c r="I77" s="49">
        <v>0</v>
      </c>
      <c r="J77" s="49">
        <v>0</v>
      </c>
      <c r="K77" s="49">
        <v>0</v>
      </c>
      <c r="L77" s="49">
        <v>0</v>
      </c>
      <c r="M77" s="49">
        <v>0</v>
      </c>
      <c r="N77" s="49">
        <v>0</v>
      </c>
      <c r="O77" s="49">
        <v>0</v>
      </c>
      <c r="P77" s="49">
        <v>0</v>
      </c>
      <c r="Q77" s="49">
        <f t="shared" ref="Q77:Q83" si="12">+E77+F77+G77+H77+I77+J77+K77+L77+M77+N77+O77+P77</f>
        <v>0</v>
      </c>
    </row>
    <row r="78" spans="2:17" ht="15.75" customHeight="1" x14ac:dyDescent="0.3">
      <c r="B78" s="62" t="s">
        <v>70</v>
      </c>
      <c r="C78" s="28">
        <v>0</v>
      </c>
      <c r="D78" s="36">
        <v>0</v>
      </c>
      <c r="E78" s="49">
        <v>0</v>
      </c>
      <c r="F78" s="49">
        <v>0</v>
      </c>
      <c r="G78" s="49">
        <v>0</v>
      </c>
      <c r="H78" s="49">
        <v>0</v>
      </c>
      <c r="I78" s="49">
        <v>0</v>
      </c>
      <c r="J78" s="49">
        <v>0</v>
      </c>
      <c r="K78" s="49">
        <v>0</v>
      </c>
      <c r="L78" s="49">
        <v>0</v>
      </c>
      <c r="M78" s="49">
        <v>0</v>
      </c>
      <c r="N78" s="49">
        <v>0</v>
      </c>
      <c r="O78" s="49">
        <v>0</v>
      </c>
      <c r="P78" s="49">
        <v>0</v>
      </c>
      <c r="Q78" s="49">
        <f t="shared" si="12"/>
        <v>0</v>
      </c>
    </row>
    <row r="79" spans="2:17" ht="13.5" customHeight="1" x14ac:dyDescent="0.3">
      <c r="B79" s="61" t="s">
        <v>71</v>
      </c>
      <c r="C79" s="58">
        <f>+C80+C81</f>
        <v>0</v>
      </c>
      <c r="D79" s="45">
        <f>+D80+D81</f>
        <v>0</v>
      </c>
      <c r="E79" s="49">
        <f t="shared" ref="E79:P79" si="13">+E80+E81</f>
        <v>0</v>
      </c>
      <c r="F79" s="49">
        <f t="shared" si="13"/>
        <v>0</v>
      </c>
      <c r="G79" s="49">
        <f t="shared" si="13"/>
        <v>0</v>
      </c>
      <c r="H79" s="49">
        <f t="shared" si="13"/>
        <v>0</v>
      </c>
      <c r="I79" s="49">
        <f t="shared" si="13"/>
        <v>0</v>
      </c>
      <c r="J79" s="49">
        <f t="shared" si="13"/>
        <v>0</v>
      </c>
      <c r="K79" s="49">
        <f t="shared" si="13"/>
        <v>0</v>
      </c>
      <c r="L79" s="49">
        <f t="shared" si="13"/>
        <v>0</v>
      </c>
      <c r="M79" s="49">
        <f t="shared" si="13"/>
        <v>0</v>
      </c>
      <c r="N79" s="49">
        <f t="shared" si="13"/>
        <v>0</v>
      </c>
      <c r="O79" s="49">
        <f t="shared" si="13"/>
        <v>0</v>
      </c>
      <c r="P79" s="49">
        <f t="shared" si="13"/>
        <v>0</v>
      </c>
      <c r="Q79" s="49">
        <f t="shared" si="12"/>
        <v>0</v>
      </c>
    </row>
    <row r="80" spans="2:17" ht="15.75" customHeight="1" x14ac:dyDescent="0.3">
      <c r="B80" s="62" t="s">
        <v>72</v>
      </c>
      <c r="C80" s="28">
        <v>0</v>
      </c>
      <c r="D80" s="36">
        <v>0</v>
      </c>
      <c r="E80" s="49">
        <v>0</v>
      </c>
      <c r="F80" s="49">
        <v>0</v>
      </c>
      <c r="G80" s="49">
        <v>0</v>
      </c>
      <c r="H80" s="49">
        <v>0</v>
      </c>
      <c r="I80" s="49">
        <v>0</v>
      </c>
      <c r="J80" s="49">
        <v>0</v>
      </c>
      <c r="K80" s="49">
        <v>0</v>
      </c>
      <c r="L80" s="49">
        <v>0</v>
      </c>
      <c r="M80" s="49">
        <v>0</v>
      </c>
      <c r="N80" s="49">
        <v>0</v>
      </c>
      <c r="O80" s="49">
        <v>0</v>
      </c>
      <c r="P80" s="49">
        <v>0</v>
      </c>
      <c r="Q80" s="49">
        <f t="shared" si="12"/>
        <v>0</v>
      </c>
    </row>
    <row r="81" spans="2:17" ht="16.5" customHeight="1" x14ac:dyDescent="0.3">
      <c r="B81" s="62" t="s">
        <v>73</v>
      </c>
      <c r="C81" s="28">
        <v>0</v>
      </c>
      <c r="D81" s="36">
        <v>0</v>
      </c>
      <c r="E81" s="49">
        <v>0</v>
      </c>
      <c r="F81" s="49">
        <v>0</v>
      </c>
      <c r="G81" s="49">
        <v>0</v>
      </c>
      <c r="H81" s="49">
        <v>0</v>
      </c>
      <c r="I81" s="49">
        <v>0</v>
      </c>
      <c r="J81" s="49">
        <v>0</v>
      </c>
      <c r="K81" s="49">
        <v>0</v>
      </c>
      <c r="L81" s="49">
        <v>0</v>
      </c>
      <c r="M81" s="49">
        <v>0</v>
      </c>
      <c r="N81" s="49">
        <v>0</v>
      </c>
      <c r="O81" s="49">
        <v>0</v>
      </c>
      <c r="P81" s="49">
        <v>0</v>
      </c>
      <c r="Q81" s="49">
        <f t="shared" si="12"/>
        <v>0</v>
      </c>
    </row>
    <row r="82" spans="2:17" ht="17.25" customHeight="1" x14ac:dyDescent="0.3">
      <c r="B82" s="61" t="s">
        <v>74</v>
      </c>
      <c r="C82" s="58">
        <f>+C83</f>
        <v>0</v>
      </c>
      <c r="D82" s="45">
        <f>+D83</f>
        <v>0</v>
      </c>
      <c r="E82" s="48">
        <f t="shared" ref="E82:P82" si="14">+E83</f>
        <v>0</v>
      </c>
      <c r="F82" s="48">
        <f t="shared" si="14"/>
        <v>0</v>
      </c>
      <c r="G82" s="48">
        <f t="shared" si="14"/>
        <v>0</v>
      </c>
      <c r="H82" s="48">
        <f t="shared" si="14"/>
        <v>0</v>
      </c>
      <c r="I82" s="48">
        <f t="shared" si="14"/>
        <v>0</v>
      </c>
      <c r="J82" s="48">
        <f t="shared" si="14"/>
        <v>0</v>
      </c>
      <c r="K82" s="48">
        <f t="shared" si="14"/>
        <v>0</v>
      </c>
      <c r="L82" s="48">
        <f t="shared" si="14"/>
        <v>0</v>
      </c>
      <c r="M82" s="48">
        <f t="shared" si="14"/>
        <v>0</v>
      </c>
      <c r="N82" s="48">
        <f t="shared" si="14"/>
        <v>0</v>
      </c>
      <c r="O82" s="48">
        <f t="shared" si="14"/>
        <v>0</v>
      </c>
      <c r="P82" s="48">
        <f t="shared" si="14"/>
        <v>0</v>
      </c>
      <c r="Q82" s="48">
        <f t="shared" si="12"/>
        <v>0</v>
      </c>
    </row>
    <row r="83" spans="2:17" ht="15" customHeight="1" x14ac:dyDescent="0.3">
      <c r="B83" s="62" t="s">
        <v>75</v>
      </c>
      <c r="C83" s="28">
        <v>0</v>
      </c>
      <c r="D83" s="36">
        <v>0</v>
      </c>
      <c r="E83" s="49">
        <v>0</v>
      </c>
      <c r="F83" s="49">
        <v>0</v>
      </c>
      <c r="G83" s="49">
        <v>0</v>
      </c>
      <c r="H83" s="49">
        <v>0</v>
      </c>
      <c r="I83" s="49">
        <v>0</v>
      </c>
      <c r="J83" s="49">
        <v>0</v>
      </c>
      <c r="K83" s="49">
        <v>0</v>
      </c>
      <c r="L83" s="49">
        <v>0</v>
      </c>
      <c r="M83" s="49">
        <v>0</v>
      </c>
      <c r="N83" s="49">
        <v>0</v>
      </c>
      <c r="O83" s="49">
        <v>0</v>
      </c>
      <c r="P83" s="49">
        <v>0</v>
      </c>
      <c r="Q83" s="49">
        <f t="shared" si="12"/>
        <v>0</v>
      </c>
    </row>
    <row r="84" spans="2:17" ht="18.75" x14ac:dyDescent="0.25">
      <c r="B84" s="46" t="s">
        <v>65</v>
      </c>
      <c r="C84" s="66">
        <f>+C75+C10</f>
        <v>143621879</v>
      </c>
      <c r="D84" s="66">
        <f>+D75+D10</f>
        <v>0</v>
      </c>
      <c r="E84" s="66">
        <f t="shared" ref="E84:P84" si="15">+E75+E10</f>
        <v>7310698.71</v>
      </c>
      <c r="F84" s="66">
        <f>+F75+F10</f>
        <v>8927180.6600000001</v>
      </c>
      <c r="G84" s="66">
        <f t="shared" si="15"/>
        <v>9123124.2599999998</v>
      </c>
      <c r="H84" s="66">
        <f t="shared" si="15"/>
        <v>8510664.7699999996</v>
      </c>
      <c r="I84" s="66">
        <f t="shared" si="15"/>
        <v>11789198.630000001</v>
      </c>
      <c r="J84" s="66">
        <f t="shared" si="15"/>
        <v>9420068.6600000001</v>
      </c>
      <c r="K84" s="66">
        <f t="shared" si="15"/>
        <v>10277794.620000003</v>
      </c>
      <c r="L84" s="66">
        <f t="shared" si="15"/>
        <v>9233046.1500000004</v>
      </c>
      <c r="M84" s="66">
        <f t="shared" si="15"/>
        <v>10777020.770000001</v>
      </c>
      <c r="N84" s="66">
        <f t="shared" si="15"/>
        <v>10677767.210000001</v>
      </c>
      <c r="O84" s="66">
        <f>+O75+O10</f>
        <v>10499687.719999999</v>
      </c>
      <c r="P84" s="66">
        <f t="shared" si="15"/>
        <v>0</v>
      </c>
      <c r="Q84" s="66">
        <f>+Q75+Q10</f>
        <v>106546252.16000003</v>
      </c>
    </row>
    <row r="85" spans="2:17" ht="15.75" x14ac:dyDescent="0.25">
      <c r="B85" t="s">
        <v>110</v>
      </c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</row>
    <row r="86" spans="2:17" ht="17.25" customHeight="1" x14ac:dyDescent="0.25"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</row>
    <row r="87" spans="2:17" ht="17.25" customHeight="1" x14ac:dyDescent="0.25"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</row>
    <row r="88" spans="2:17" ht="17.25" customHeight="1" x14ac:dyDescent="0.25"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</row>
    <row r="89" spans="2:17" ht="17.25" customHeight="1" x14ac:dyDescent="0.25"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</row>
    <row r="90" spans="2:17" ht="15.75" x14ac:dyDescent="0.25"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</row>
    <row r="91" spans="2:17" ht="15.75" x14ac:dyDescent="0.25">
      <c r="E91" s="49"/>
      <c r="F91" s="49"/>
      <c r="G91" s="49"/>
      <c r="H91" s="49"/>
      <c r="I91" s="49"/>
      <c r="J91" s="21"/>
      <c r="K91" s="21"/>
      <c r="L91" s="21"/>
      <c r="M91" s="21"/>
      <c r="N91" s="21"/>
      <c r="O91" s="21"/>
      <c r="P91" s="21"/>
      <c r="Q91" s="49"/>
    </row>
    <row r="92" spans="2:17" x14ac:dyDescent="0.25"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65"/>
    </row>
    <row r="93" spans="2:17" ht="18.75" x14ac:dyDescent="0.3">
      <c r="B93" s="81" t="s">
        <v>116</v>
      </c>
      <c r="C93" s="81"/>
      <c r="D93" s="80" t="s">
        <v>112</v>
      </c>
      <c r="E93" s="80"/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80"/>
      <c r="Q93" s="80"/>
    </row>
    <row r="94" spans="2:17" ht="18.75" x14ac:dyDescent="0.3">
      <c r="B94" s="81" t="s">
        <v>117</v>
      </c>
      <c r="C94" s="81"/>
      <c r="D94" s="80" t="s">
        <v>113</v>
      </c>
      <c r="E94" s="80"/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</row>
    <row r="95" spans="2:17" ht="18.75" x14ac:dyDescent="0.3">
      <c r="B95" s="81" t="s">
        <v>118</v>
      </c>
      <c r="C95" s="81"/>
      <c r="D95" s="80" t="s">
        <v>114</v>
      </c>
      <c r="E95" s="80"/>
      <c r="F95" s="80"/>
      <c r="G95" s="80"/>
      <c r="H95" s="80"/>
      <c r="I95" s="80"/>
      <c r="J95" s="80"/>
      <c r="K95" s="80"/>
      <c r="L95" s="80"/>
      <c r="M95" s="80"/>
      <c r="N95" s="80"/>
      <c r="O95" s="80"/>
      <c r="P95" s="80"/>
      <c r="Q95" s="80"/>
    </row>
    <row r="104" spans="2:7" ht="18.75" x14ac:dyDescent="0.3">
      <c r="B104" s="15" t="s">
        <v>119</v>
      </c>
      <c r="C104" s="15"/>
      <c r="D104" s="15"/>
      <c r="E104" s="15"/>
      <c r="F104" s="15"/>
      <c r="G104" s="15"/>
    </row>
    <row r="105" spans="2:7" ht="18.75" x14ac:dyDescent="0.3">
      <c r="B105" s="15" t="s">
        <v>120</v>
      </c>
      <c r="C105" s="15"/>
      <c r="D105" s="15"/>
      <c r="E105" s="15"/>
      <c r="F105" s="15"/>
    </row>
    <row r="106" spans="2:7" ht="18.75" x14ac:dyDescent="0.3">
      <c r="B106" s="15" t="s">
        <v>121</v>
      </c>
      <c r="C106" s="15"/>
      <c r="D106" s="15"/>
      <c r="E106" s="15"/>
      <c r="F106" s="15"/>
    </row>
  </sheetData>
  <mergeCells count="15">
    <mergeCell ref="B3:Q3"/>
    <mergeCell ref="B4:Q4"/>
    <mergeCell ref="B8:B9"/>
    <mergeCell ref="C8:C9"/>
    <mergeCell ref="D8:D9"/>
    <mergeCell ref="B5:Q5"/>
    <mergeCell ref="B6:Q6"/>
    <mergeCell ref="B7:Q7"/>
    <mergeCell ref="E8:Q8"/>
    <mergeCell ref="D93:Q93"/>
    <mergeCell ref="D94:Q94"/>
    <mergeCell ref="D95:Q95"/>
    <mergeCell ref="B93:C93"/>
    <mergeCell ref="B94:C94"/>
    <mergeCell ref="B95:C95"/>
  </mergeCells>
  <pageMargins left="0.37" right="0.37" top="0.38" bottom="0.2" header="0.4" footer="0.2"/>
  <pageSetup scale="33" orientation="portrait" r:id="rId1"/>
  <ignoredErrors>
    <ignoredError sqref="E10 Q53 Q27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P1 Presupuesto Aprobado</vt:lpstr>
      <vt:lpstr>P2 Presupuesto Aprob-Ejecuc. </vt:lpstr>
      <vt:lpstr>'P1 Presupuesto Aprobado'!Print_Area</vt:lpstr>
      <vt:lpstr>'P2 Presupuesto Aprob-Ejecuc.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M. Peguero F.</dc:creator>
  <cp:lastModifiedBy>Ilania Quezada</cp:lastModifiedBy>
  <cp:lastPrinted>2023-11-23T14:49:36Z</cp:lastPrinted>
  <dcterms:created xsi:type="dcterms:W3CDTF">2021-07-29T18:58:50Z</dcterms:created>
  <dcterms:modified xsi:type="dcterms:W3CDTF">2023-12-01T19:35:07Z</dcterms:modified>
</cp:coreProperties>
</file>