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7. JULIO 2023\"/>
    </mc:Choice>
  </mc:AlternateContent>
  <xr:revisionPtr revIDLastSave="0" documentId="13_ncr:1_{CA1C3CD5-D617-498A-A087-AED3758986A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'!$B$3:$Q$95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17" i="2"/>
  <c r="C71" i="2"/>
  <c r="C68" i="2"/>
  <c r="C63" i="2"/>
  <c r="C53" i="2"/>
  <c r="C46" i="2"/>
  <c r="C37" i="2"/>
  <c r="C27" i="2"/>
  <c r="C17" i="2"/>
  <c r="C11" i="2"/>
  <c r="C82" i="2" l="1"/>
  <c r="C79" i="2"/>
  <c r="C76" i="2"/>
  <c r="Q83" i="2"/>
  <c r="P82" i="2"/>
  <c r="O82" i="2"/>
  <c r="N82" i="2"/>
  <c r="M82" i="2"/>
  <c r="L82" i="2"/>
  <c r="K82" i="2"/>
  <c r="J82" i="2"/>
  <c r="I82" i="2"/>
  <c r="H82" i="2"/>
  <c r="G82" i="2"/>
  <c r="F82" i="2"/>
  <c r="E82" i="2"/>
  <c r="Q81" i="2"/>
  <c r="Q80" i="2"/>
  <c r="P79" i="2"/>
  <c r="O79" i="2"/>
  <c r="N79" i="2"/>
  <c r="M79" i="2"/>
  <c r="L79" i="2"/>
  <c r="K79" i="2"/>
  <c r="J79" i="2"/>
  <c r="I79" i="2"/>
  <c r="H79" i="2"/>
  <c r="G79" i="2"/>
  <c r="F79" i="2"/>
  <c r="E79" i="2"/>
  <c r="Q78" i="2"/>
  <c r="Q77" i="2"/>
  <c r="E76" i="2"/>
  <c r="Q76" i="2" s="1"/>
  <c r="Q74" i="2"/>
  <c r="Q73" i="2"/>
  <c r="Q72" i="2"/>
  <c r="E71" i="2"/>
  <c r="Q71" i="2" s="1"/>
  <c r="Q70" i="2"/>
  <c r="Q69" i="2"/>
  <c r="E68" i="2"/>
  <c r="Q68" i="2" s="1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P53" i="2"/>
  <c r="O53" i="2"/>
  <c r="N53" i="2"/>
  <c r="M53" i="2"/>
  <c r="L53" i="2"/>
  <c r="K53" i="2"/>
  <c r="J53" i="2"/>
  <c r="I53" i="2"/>
  <c r="H53" i="2"/>
  <c r="G53" i="2"/>
  <c r="F53" i="2"/>
  <c r="E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J27" i="2"/>
  <c r="I27" i="2"/>
  <c r="H27" i="2"/>
  <c r="G27" i="2"/>
  <c r="F27" i="2"/>
  <c r="E27" i="2"/>
  <c r="Q26" i="2"/>
  <c r="Q25" i="2"/>
  <c r="Q24" i="2"/>
  <c r="Q23" i="2"/>
  <c r="Q22" i="2"/>
  <c r="Q21" i="2"/>
  <c r="Q20" i="2"/>
  <c r="Q19" i="2"/>
  <c r="Q18" i="2"/>
  <c r="J17" i="2"/>
  <c r="I17" i="2"/>
  <c r="H17" i="2"/>
  <c r="G17" i="2"/>
  <c r="F17" i="2"/>
  <c r="E17" i="2"/>
  <c r="Q16" i="2"/>
  <c r="Q15" i="2"/>
  <c r="Q14" i="2"/>
  <c r="Q13" i="2"/>
  <c r="Q12" i="2"/>
  <c r="P11" i="2"/>
  <c r="O11" i="2"/>
  <c r="N11" i="2"/>
  <c r="M11" i="2"/>
  <c r="L11" i="2"/>
  <c r="K11" i="2"/>
  <c r="J11" i="2"/>
  <c r="I11" i="2"/>
  <c r="H11" i="2"/>
  <c r="G11" i="2"/>
  <c r="F11" i="2"/>
  <c r="E11" i="2"/>
  <c r="D53" i="2"/>
  <c r="C75" i="2" l="1"/>
  <c r="C10" i="2" s="1"/>
  <c r="Q79" i="2"/>
  <c r="Q17" i="2"/>
  <c r="Q82" i="2"/>
  <c r="E75" i="2"/>
  <c r="Q75" i="2" s="1"/>
  <c r="Q27" i="2"/>
  <c r="Q53" i="2"/>
  <c r="Q11" i="2"/>
  <c r="N10" i="2"/>
  <c r="O10" i="2" l="1"/>
  <c r="P10" i="2"/>
  <c r="M10" i="2" l="1"/>
  <c r="K10" i="2"/>
  <c r="L10" i="2"/>
  <c r="K84" i="2" l="1"/>
  <c r="G10" i="2"/>
  <c r="F10" i="2"/>
  <c r="F84" i="2" s="1"/>
  <c r="E10" i="2" l="1"/>
  <c r="P84" i="2"/>
  <c r="O84" i="2"/>
  <c r="N84" i="2"/>
  <c r="M84" i="2"/>
  <c r="L84" i="2"/>
  <c r="J10" i="2"/>
  <c r="J84" i="2" s="1"/>
  <c r="I10" i="2"/>
  <c r="I84" i="2" s="1"/>
  <c r="H10" i="2"/>
  <c r="H84" i="2" s="1"/>
  <c r="G84" i="2"/>
  <c r="Q10" i="2" l="1"/>
  <c r="Q84" i="2" s="1"/>
  <c r="E84" i="2"/>
  <c r="D82" i="2"/>
  <c r="D79" i="2"/>
  <c r="D76" i="2"/>
  <c r="D71" i="2"/>
  <c r="D68" i="2"/>
  <c r="D63" i="2"/>
  <c r="D27" i="2"/>
  <c r="D17" i="2"/>
  <c r="D11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2" l="1"/>
  <c r="D10" i="2" s="1"/>
  <c r="D84" i="2" s="1"/>
  <c r="C84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<sst xmlns="http://schemas.openxmlformats.org/spreadsheetml/2006/main" count="203" uniqueCount="122">
  <si>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</si>
  <si>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</si>
  <si>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</si>
  <si>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</si>
  <si>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</si>
  <si>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</si>
  <si>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</si>
  <si>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</si>
  <si>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</si>
  <si>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</si>
  <si>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</si>
  <si>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</si>
  <si>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</si>
  <si>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</si>
  <si>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</si>
  <si>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</si>
  <si>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</si>
  <si>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</si>
  <si>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</si>
  <si>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</si>
  <si>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</si>
  <si>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</si>
  <si>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</si>
  <si>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</si>
  <si>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</si>
  <si>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</si>
  <si>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</si>
  <si>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</si>
  <si>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</si>
  <si>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</si>
  <si>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</si>
  <si>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</si>
  <si>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</si>
  <si>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</si>
  <si>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</si>
  <si>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</si>
  <si>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</si>
  <si>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</si>
  <si>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</si>
  <si>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</si>
  <si>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</si>
  <si>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</si>
  <si>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</si>
  <si>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</si>
  <si>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</si>
  <si>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</si>
  <si>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</si>
  <si>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</si>
  <si>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</si>
  <si>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</si>
  <si>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</si>
  <si>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</si>
  <si>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</si>
  <si>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</si>
  <si>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</si>
  <si>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</si>
  <si>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</si>
  <si>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</si>
  <si>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</si>
  <si>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</si>
  <si>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</si>
  <si>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</si>
  <si>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</si>
  <si>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</si>
  <si>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</si>
  <si>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</si>
  <si>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</si>
  <si>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</si>
  <si>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</si>
  <si>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</si>
  <si>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</si>
  <si>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</si>
  <si>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</si>
  <si>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</si>
  <si>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</si>
  <si>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</si>
  <si>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</si>
  <si>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</si>
  <si>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</si>
  <si>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</si>
  <si>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</si>
  <si>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</si>
  <si>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</si>
  <si>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</si>
  <si>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</si>
  <si>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</si>
  <si>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</si>
  <si>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</si>
  <si>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</si>
  <si>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</si>
  <si>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</si>
  <si>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</si>
  <si>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</si>
  <si>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</si>
  <si>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</si>
  <si>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</si>
  <si>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</si>
  <si>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</si>
  <si>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</si>
  <si>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</si>
  <si>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</si>
  <si>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</si>
  <si>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</si>
  <si>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</si>
  <si>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</si>
  <si>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</si>
  <si>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</si>
  <si>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</si>
  <si>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</si>
  <si>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</si>
  <si>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</si>
  <si>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Gasto Devengado </t>
  </si>
  <si>
    <t xml:space="preserve">            Preparado por </t>
  </si>
  <si>
    <t xml:space="preserve">      Ilania Quezada Luciano</t>
  </si>
  <si>
    <t xml:space="preserve">        Enc. de Presupuesto</t>
  </si>
  <si>
    <t xml:space="preserve">                                                                   Autorizado por</t>
  </si>
  <si>
    <t xml:space="preserve">                                                                                 Enc. Depto. Administrativo y  Financiero</t>
  </si>
  <si>
    <t xml:space="preserve">                                                                        Pablo M. Grimaldi Hernández</t>
  </si>
  <si>
    <t xml:space="preserve">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</si>
  <si>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Director Ejecutivo</t>
  </si>
  <si>
    <t xml:space="preserve">                                                                                                                       Aprobado por      </t>
  </si>
  <si>
    <t>Enero-Julio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</si>
</sst>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8" fillId="0" borderId="1" xfId="0" applyNumberFormat="1" applyFont="1" applyBorder="1"/>
    <xf numFmtId="43" fontId="28" fillId="0" borderId="0" xfId="1" applyFont="1"/>
    <xf numFmtId="43" fontId="5" fillId="0" borderId="0" xfId="1" applyFont="1"/>
    <xf numFmtId="43" fontId="5" fillId="0" borderId="7" xfId="1" applyFont="1" applyBorder="1"/>
    <xf numFmtId="43" fontId="28" fillId="0" borderId="0" xfId="0" applyNumberFormat="1" applyFont="1"/>
    <xf numFmtId="43" fontId="5" fillId="0" borderId="0" xfId="1" applyFont="1" applyBorder="1"/>
    <xf numFmtId="43" fontId="28" fillId="0" borderId="0" xfId="1" applyFont="1" applyBorder="1"/>
    <xf numFmtId="43" fontId="28" fillId="0" borderId="1" xfId="1" applyFont="1" applyBorder="1"/>
    <xf numFmtId="43" fontId="29" fillId="2" borderId="2" xfId="0" applyNumberFormat="1" applyFont="1" applyFill="1" applyBorder="1"/>
    <xf numFmtId="43" fontId="19" fillId="0" borderId="1" xfId="0" applyNumberFormat="1" applyFont="1" applyBorder="1"/>
    <xf numFmtId="43" fontId="19" fillId="0" borderId="0" xfId="0" applyNumberFormat="1" applyFont="1"/>
    <xf numFmtId="43" fontId="17" fillId="0" borderId="0" xfId="0" applyNumberFormat="1" applyFont="1"/>
    <xf numFmtId="164" fontId="19" fillId="0" borderId="0" xfId="0" applyNumberFormat="1" applyFont="1"/>
    <xf numFmtId="164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vertical="justify" wrapText="1" indent="2"/>
    </xf>
    <xf numFmtId="0" fontId="19" fillId="0" borderId="0" xfId="0" applyFont="1" applyAlignment="1">
      <alignment horizontal="left" vertical="justify" wrapText="1" indent="2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30" fillId="0" borderId="0" xfId="0" applyFont="1" applyAlignment="1">
      <alignment horizontal="left" vertical="top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161923</xdr:colOff>
      <xdr:row>2</xdr:row>
      <xdr:rowOff>123825</xdr:rowOff>
    </xdr:from>
    <xdr:to>
      <xdr:col>1</xdr:col>
      <xdr:colOff>2028824</xdr:colOff>
      <xdr:row>6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3" y="314325"/>
          <a:ext cx="1866901" cy="1152525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2</xdr:row>
      <xdr:rowOff>180975</xdr:rowOff>
    </xdr:from>
    <xdr:to>
      <xdr:col>16</xdr:col>
      <xdr:colOff>219075</xdr:colOff>
      <xdr:row>6</xdr:row>
      <xdr:rowOff>180974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0" y="561975"/>
          <a:ext cx="174307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69" t="s">
        <v>92</v>
      </c>
      <c r="D3" s="70"/>
      <c r="E3" s="70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8"/>
    </row>
    <row r="9" spans="2:16" ht="23.25" customHeight="1" x14ac:dyDescent="0.3">
      <c r="C9" s="73"/>
      <c r="D9" s="75"/>
      <c r="E9" s="75"/>
      <c r="F9" s="28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8"/>
    </row>
    <row r="11" spans="2:16" ht="18.75" x14ac:dyDescent="0.3">
      <c r="C11" s="10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1" t="s">
        <v>2</v>
      </c>
      <c r="D12" s="19">
        <v>68812500</v>
      </c>
      <c r="E12" s="37">
        <v>0</v>
      </c>
      <c r="F12" s="28"/>
    </row>
    <row r="13" spans="2:16" ht="18.75" x14ac:dyDescent="0.3">
      <c r="C13" s="11" t="s">
        <v>3</v>
      </c>
      <c r="D13" s="19">
        <v>3600000</v>
      </c>
      <c r="E13" s="37">
        <v>0</v>
      </c>
      <c r="F13" s="28"/>
    </row>
    <row r="14" spans="2:16" ht="18.75" x14ac:dyDescent="0.3">
      <c r="C14" s="11" t="s">
        <v>4</v>
      </c>
      <c r="D14" s="18">
        <v>0</v>
      </c>
      <c r="E14" s="37">
        <v>0</v>
      </c>
      <c r="F14" s="28"/>
    </row>
    <row r="15" spans="2:16" ht="18.75" x14ac:dyDescent="0.3">
      <c r="C15" s="11" t="s">
        <v>5</v>
      </c>
      <c r="D15" s="19">
        <v>0</v>
      </c>
      <c r="E15" s="37">
        <v>0</v>
      </c>
      <c r="F15" s="28"/>
    </row>
    <row r="16" spans="2:16" ht="18.75" x14ac:dyDescent="0.3">
      <c r="C16" s="11" t="s">
        <v>6</v>
      </c>
      <c r="D16" s="19">
        <v>9626445</v>
      </c>
      <c r="E16" s="37">
        <v>0</v>
      </c>
      <c r="F16" s="28"/>
    </row>
    <row r="17" spans="3:6" ht="18.75" x14ac:dyDescent="0.3">
      <c r="C17" s="10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1" t="s">
        <v>8</v>
      </c>
      <c r="D18" s="19">
        <v>3855153.13</v>
      </c>
      <c r="E18" s="37">
        <v>0</v>
      </c>
      <c r="F18" s="28"/>
    </row>
    <row r="19" spans="3:6" ht="18.75" x14ac:dyDescent="0.3">
      <c r="C19" s="11" t="s">
        <v>9</v>
      </c>
      <c r="D19" s="19">
        <v>1060000</v>
      </c>
      <c r="E19" s="37">
        <v>0</v>
      </c>
      <c r="F19" s="28"/>
    </row>
    <row r="20" spans="3:6" ht="18.75" x14ac:dyDescent="0.3">
      <c r="C20" s="11" t="s">
        <v>10</v>
      </c>
      <c r="D20" s="19">
        <v>3500000</v>
      </c>
      <c r="E20" s="37">
        <v>0</v>
      </c>
      <c r="F20" s="28"/>
    </row>
    <row r="21" spans="3:6" ht="18.75" x14ac:dyDescent="0.3">
      <c r="C21" s="11" t="s">
        <v>11</v>
      </c>
      <c r="D21" s="19">
        <v>80000</v>
      </c>
      <c r="E21" s="37">
        <v>0</v>
      </c>
      <c r="F21" s="28"/>
    </row>
    <row r="22" spans="3:6" ht="18.75" x14ac:dyDescent="0.3">
      <c r="C22" s="11" t="s">
        <v>12</v>
      </c>
      <c r="D22" s="19">
        <v>385500</v>
      </c>
      <c r="E22" s="37">
        <v>0</v>
      </c>
      <c r="F22" s="23"/>
    </row>
    <row r="23" spans="3:6" ht="18.75" x14ac:dyDescent="0.3">
      <c r="C23" s="11" t="s">
        <v>13</v>
      </c>
      <c r="D23" s="19">
        <v>3980000</v>
      </c>
      <c r="E23" s="37">
        <v>0</v>
      </c>
      <c r="F23" s="23"/>
    </row>
    <row r="24" spans="3:6" ht="18.75" x14ac:dyDescent="0.3">
      <c r="C24" s="11" t="s">
        <v>14</v>
      </c>
      <c r="D24" s="19">
        <v>2139500</v>
      </c>
      <c r="E24" s="37">
        <v>0</v>
      </c>
      <c r="F24" s="23"/>
    </row>
    <row r="25" spans="3:6" ht="18.75" x14ac:dyDescent="0.3">
      <c r="C25" s="11" t="s">
        <v>15</v>
      </c>
      <c r="D25" s="19">
        <v>13444676.33</v>
      </c>
      <c r="E25" s="37">
        <v>0</v>
      </c>
      <c r="F25" s="23"/>
    </row>
    <row r="26" spans="3:6" ht="18.75" x14ac:dyDescent="0.3">
      <c r="C26" s="11" t="s">
        <v>16</v>
      </c>
      <c r="D26" s="19">
        <v>1696590.87</v>
      </c>
      <c r="E26" s="37">
        <v>0</v>
      </c>
      <c r="F26" s="23"/>
    </row>
    <row r="27" spans="3:6" ht="18.75" x14ac:dyDescent="0.3">
      <c r="C27" s="10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1" t="s">
        <v>18</v>
      </c>
      <c r="D28" s="19">
        <v>149700</v>
      </c>
      <c r="E28" s="37">
        <v>0</v>
      </c>
      <c r="F28" s="23"/>
    </row>
    <row r="29" spans="3:6" ht="18.75" x14ac:dyDescent="0.3">
      <c r="C29" s="11" t="s">
        <v>19</v>
      </c>
      <c r="D29" s="19">
        <v>287030</v>
      </c>
      <c r="E29" s="37">
        <v>0</v>
      </c>
      <c r="F29" s="23"/>
    </row>
    <row r="30" spans="3:6" ht="18.75" x14ac:dyDescent="0.3">
      <c r="C30" s="11" t="s">
        <v>20</v>
      </c>
      <c r="D30" s="19">
        <v>217321.99</v>
      </c>
      <c r="E30" s="37">
        <v>0</v>
      </c>
      <c r="F30" s="23"/>
    </row>
    <row r="31" spans="3:6" ht="18.75" x14ac:dyDescent="0.3">
      <c r="C31" s="11" t="s">
        <v>21</v>
      </c>
      <c r="D31" s="19">
        <v>19000</v>
      </c>
      <c r="E31" s="37">
        <v>0</v>
      </c>
      <c r="F31" s="23"/>
    </row>
    <row r="32" spans="3:6" ht="18.75" x14ac:dyDescent="0.3">
      <c r="C32" s="11" t="s">
        <v>22</v>
      </c>
      <c r="D32" s="19">
        <v>51500</v>
      </c>
      <c r="E32" s="37">
        <v>0</v>
      </c>
      <c r="F32" s="23"/>
    </row>
    <row r="33" spans="3:6" ht="18.75" x14ac:dyDescent="0.3">
      <c r="C33" s="11" t="s">
        <v>23</v>
      </c>
      <c r="D33" s="19">
        <v>120462</v>
      </c>
      <c r="E33" s="37">
        <v>0</v>
      </c>
      <c r="F33" s="23"/>
    </row>
    <row r="34" spans="3:6" ht="18.75" x14ac:dyDescent="0.3">
      <c r="C34" s="11" t="s">
        <v>24</v>
      </c>
      <c r="D34" s="19">
        <v>931573.74</v>
      </c>
      <c r="E34" s="37">
        <v>0</v>
      </c>
      <c r="F34" s="23"/>
    </row>
    <row r="35" spans="3:6" ht="18.75" x14ac:dyDescent="0.3">
      <c r="C35" s="11" t="s">
        <v>25</v>
      </c>
      <c r="D35" s="19">
        <v>0</v>
      </c>
      <c r="E35" s="37">
        <v>0</v>
      </c>
      <c r="F35" s="23"/>
    </row>
    <row r="36" spans="3:6" ht="18.75" x14ac:dyDescent="0.3">
      <c r="C36" s="11" t="s">
        <v>26</v>
      </c>
      <c r="D36" s="19">
        <v>1006498.27</v>
      </c>
      <c r="E36" s="37">
        <v>0</v>
      </c>
      <c r="F36" s="23"/>
    </row>
    <row r="37" spans="3:6" ht="18.75" x14ac:dyDescent="0.3">
      <c r="C37" s="10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1" t="s">
        <v>28</v>
      </c>
      <c r="D38" s="19">
        <v>0</v>
      </c>
      <c r="E38" s="37">
        <v>0</v>
      </c>
      <c r="F38" s="23"/>
    </row>
    <row r="39" spans="3:6" ht="18.75" x14ac:dyDescent="0.3">
      <c r="C39" s="11" t="s">
        <v>29</v>
      </c>
      <c r="D39" s="19">
        <v>0</v>
      </c>
      <c r="E39" s="37">
        <v>0</v>
      </c>
      <c r="F39" s="23"/>
    </row>
    <row r="40" spans="3:6" ht="18.75" x14ac:dyDescent="0.3">
      <c r="C40" s="11" t="s">
        <v>30</v>
      </c>
      <c r="D40" s="19">
        <v>0</v>
      </c>
      <c r="E40" s="37">
        <v>0</v>
      </c>
      <c r="F40" s="23"/>
    </row>
    <row r="41" spans="3:6" ht="18.75" x14ac:dyDescent="0.3">
      <c r="C41" s="11" t="s">
        <v>31</v>
      </c>
      <c r="D41" s="19">
        <v>0</v>
      </c>
      <c r="E41" s="37">
        <v>0</v>
      </c>
      <c r="F41" s="23"/>
    </row>
    <row r="42" spans="3:6" ht="18.75" x14ac:dyDescent="0.3">
      <c r="C42" s="11" t="s">
        <v>32</v>
      </c>
      <c r="D42" s="19">
        <v>0</v>
      </c>
      <c r="E42" s="37">
        <v>0</v>
      </c>
      <c r="F42" s="23"/>
    </row>
    <row r="43" spans="3:6" ht="18.75" x14ac:dyDescent="0.3">
      <c r="C43" s="11" t="s">
        <v>33</v>
      </c>
      <c r="D43" s="19">
        <v>0</v>
      </c>
      <c r="E43" s="37">
        <v>0</v>
      </c>
      <c r="F43" s="23"/>
    </row>
    <row r="44" spans="3:6" ht="18.75" x14ac:dyDescent="0.3">
      <c r="C44" s="11" t="s">
        <v>34</v>
      </c>
      <c r="D44" s="19">
        <v>0</v>
      </c>
      <c r="E44" s="37">
        <v>0</v>
      </c>
      <c r="F44" s="23"/>
    </row>
    <row r="45" spans="3:6" ht="18.75" x14ac:dyDescent="0.3">
      <c r="C45" s="11" t="s">
        <v>35</v>
      </c>
      <c r="D45" s="19">
        <v>0</v>
      </c>
      <c r="E45" s="37">
        <v>0</v>
      </c>
      <c r="F45" s="23"/>
    </row>
    <row r="46" spans="3:6" ht="18.75" x14ac:dyDescent="0.3">
      <c r="C46" s="10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1" t="s">
        <v>37</v>
      </c>
      <c r="D47" s="19">
        <v>0</v>
      </c>
      <c r="E47" s="37">
        <v>0</v>
      </c>
      <c r="F47" s="23"/>
    </row>
    <row r="48" spans="3:6" ht="18.75" x14ac:dyDescent="0.3">
      <c r="C48" s="11" t="s">
        <v>38</v>
      </c>
      <c r="D48" s="19">
        <v>0</v>
      </c>
      <c r="E48" s="37">
        <v>0</v>
      </c>
      <c r="F48" s="23"/>
    </row>
    <row r="49" spans="3:6" ht="18.75" x14ac:dyDescent="0.3">
      <c r="C49" s="11" t="s">
        <v>39</v>
      </c>
      <c r="D49" s="19">
        <v>0</v>
      </c>
      <c r="E49" s="37">
        <v>0</v>
      </c>
      <c r="F49" s="23"/>
    </row>
    <row r="50" spans="3:6" ht="18.75" x14ac:dyDescent="0.3">
      <c r="C50" s="11" t="s">
        <v>40</v>
      </c>
      <c r="D50" s="19">
        <v>0</v>
      </c>
      <c r="E50" s="37">
        <v>0</v>
      </c>
      <c r="F50" s="23"/>
    </row>
    <row r="51" spans="3:6" ht="18.75" x14ac:dyDescent="0.3">
      <c r="C51" s="11" t="s">
        <v>41</v>
      </c>
      <c r="D51" s="19">
        <v>0</v>
      </c>
      <c r="E51" s="37">
        <v>0</v>
      </c>
      <c r="F51" s="23"/>
    </row>
    <row r="52" spans="3:6" ht="18.75" x14ac:dyDescent="0.3">
      <c r="C52" s="11" t="s">
        <v>42</v>
      </c>
      <c r="D52" s="19">
        <v>0</v>
      </c>
      <c r="E52" s="37">
        <v>0</v>
      </c>
      <c r="F52" s="23"/>
    </row>
    <row r="53" spans="3:6" ht="18.75" x14ac:dyDescent="0.3">
      <c r="C53" s="10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1" t="s">
        <v>44</v>
      </c>
      <c r="D54" s="19">
        <v>16584279.5</v>
      </c>
      <c r="E54" s="37">
        <v>0</v>
      </c>
      <c r="F54" s="23"/>
    </row>
    <row r="55" spans="3:6" ht="18.75" x14ac:dyDescent="0.3">
      <c r="C55" s="11" t="s">
        <v>45</v>
      </c>
      <c r="D55" s="19">
        <v>554766.82000000007</v>
      </c>
      <c r="E55" s="37">
        <v>0</v>
      </c>
      <c r="F55" s="23"/>
    </row>
    <row r="56" spans="3:6" ht="18.75" x14ac:dyDescent="0.3">
      <c r="C56" s="11" t="s">
        <v>46</v>
      </c>
      <c r="D56" s="19">
        <v>362800.6</v>
      </c>
      <c r="E56" s="37">
        <v>0</v>
      </c>
      <c r="F56" s="23"/>
    </row>
    <row r="57" spans="3:6" ht="18.75" x14ac:dyDescent="0.3">
      <c r="C57" s="11" t="s">
        <v>47</v>
      </c>
      <c r="D57" s="19">
        <v>24862849.75</v>
      </c>
      <c r="E57" s="37">
        <v>0</v>
      </c>
      <c r="F57" s="23"/>
    </row>
    <row r="58" spans="3:6" ht="18.75" x14ac:dyDescent="0.3">
      <c r="C58" s="11" t="s">
        <v>48</v>
      </c>
      <c r="D58" s="19">
        <v>5102300</v>
      </c>
      <c r="E58" s="37">
        <v>0</v>
      </c>
      <c r="F58" s="23"/>
    </row>
    <row r="59" spans="3:6" ht="18.75" x14ac:dyDescent="0.3">
      <c r="C59" s="11" t="s">
        <v>49</v>
      </c>
      <c r="D59" s="19">
        <v>130000</v>
      </c>
      <c r="E59" s="37">
        <v>0</v>
      </c>
      <c r="F59" s="23"/>
    </row>
    <row r="60" spans="3:6" ht="18.75" x14ac:dyDescent="0.3">
      <c r="C60" s="11" t="s">
        <v>50</v>
      </c>
      <c r="D60" s="19">
        <v>0</v>
      </c>
      <c r="E60" s="37">
        <v>0</v>
      </c>
      <c r="F60" s="23"/>
    </row>
    <row r="61" spans="3:6" ht="18.75" x14ac:dyDescent="0.3">
      <c r="C61" s="11" t="s">
        <v>51</v>
      </c>
      <c r="D61" s="19">
        <v>1943136</v>
      </c>
      <c r="E61" s="37">
        <v>0</v>
      </c>
      <c r="F61" s="23"/>
    </row>
    <row r="62" spans="3:6" ht="18.75" x14ac:dyDescent="0.3">
      <c r="C62" s="11" t="s">
        <v>52</v>
      </c>
      <c r="D62" s="19">
        <v>0</v>
      </c>
      <c r="E62" s="37">
        <v>0</v>
      </c>
      <c r="F62" s="23"/>
    </row>
    <row r="63" spans="3:6" ht="18.75" x14ac:dyDescent="0.3">
      <c r="C63" s="10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1" t="s">
        <v>54</v>
      </c>
      <c r="D64" s="19">
        <v>2800000</v>
      </c>
      <c r="E64" s="37">
        <v>0</v>
      </c>
      <c r="F64" s="23"/>
    </row>
    <row r="65" spans="3:6" ht="18.75" x14ac:dyDescent="0.3">
      <c r="C65" s="11" t="s">
        <v>55</v>
      </c>
      <c r="D65" s="19">
        <v>0</v>
      </c>
      <c r="E65" s="37">
        <v>0</v>
      </c>
      <c r="F65" s="23"/>
    </row>
    <row r="66" spans="3:6" ht="18.75" x14ac:dyDescent="0.3">
      <c r="C66" s="11" t="s">
        <v>56</v>
      </c>
      <c r="D66" s="19">
        <v>0</v>
      </c>
      <c r="E66" s="37">
        <v>0</v>
      </c>
      <c r="F66" s="23"/>
    </row>
    <row r="67" spans="3:6" ht="18.75" x14ac:dyDescent="0.3">
      <c r="C67" s="11" t="s">
        <v>57</v>
      </c>
      <c r="D67" s="19">
        <v>0</v>
      </c>
      <c r="E67" s="37">
        <v>0</v>
      </c>
      <c r="F67" s="23"/>
    </row>
    <row r="68" spans="3:6" ht="18.75" x14ac:dyDescent="0.3">
      <c r="C68" s="10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1" t="s">
        <v>59</v>
      </c>
      <c r="D69" s="19">
        <v>0</v>
      </c>
      <c r="E69" s="37">
        <v>0</v>
      </c>
      <c r="F69" s="23"/>
    </row>
    <row r="70" spans="3:6" ht="18.75" x14ac:dyDescent="0.3">
      <c r="C70" s="11" t="s">
        <v>60</v>
      </c>
      <c r="D70" s="19">
        <v>0</v>
      </c>
      <c r="E70" s="37">
        <v>0</v>
      </c>
      <c r="F70" s="23"/>
    </row>
    <row r="71" spans="3:6" ht="18.75" x14ac:dyDescent="0.3">
      <c r="C71" s="10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1" t="s">
        <v>62</v>
      </c>
      <c r="D72" s="19">
        <v>0</v>
      </c>
      <c r="E72" s="37">
        <v>0</v>
      </c>
      <c r="F72" s="29"/>
    </row>
    <row r="73" spans="3:6" ht="18.75" x14ac:dyDescent="0.3">
      <c r="C73" s="11" t="s">
        <v>63</v>
      </c>
      <c r="D73" s="19">
        <v>0</v>
      </c>
      <c r="E73" s="37">
        <v>0</v>
      </c>
      <c r="F73" s="29"/>
    </row>
    <row r="74" spans="3:6" ht="18.75" x14ac:dyDescent="0.3">
      <c r="C74" s="11" t="s">
        <v>64</v>
      </c>
      <c r="D74" s="19">
        <v>0</v>
      </c>
      <c r="E74" s="37">
        <v>0</v>
      </c>
      <c r="F74" s="29"/>
    </row>
    <row r="75" spans="3:6" ht="18.75" x14ac:dyDescent="0.3">
      <c r="C75" s="8" t="s">
        <v>67</v>
      </c>
      <c r="D75" s="20">
        <f>+D76+D79+D82</f>
        <v>0</v>
      </c>
      <c r="E75" s="37">
        <f>+E76+E79+E82</f>
        <v>0</v>
      </c>
      <c r="F75" s="29"/>
    </row>
    <row r="76" spans="3:6" ht="18.75" x14ac:dyDescent="0.3">
      <c r="C76" s="10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1" t="s">
        <v>69</v>
      </c>
      <c r="D77" s="19">
        <v>0</v>
      </c>
      <c r="E77" s="37">
        <v>0</v>
      </c>
      <c r="F77" s="23"/>
    </row>
    <row r="78" spans="3:6" ht="18.75" x14ac:dyDescent="0.3">
      <c r="C78" s="11" t="s">
        <v>70</v>
      </c>
      <c r="D78" s="19">
        <v>0</v>
      </c>
      <c r="E78" s="37">
        <v>0</v>
      </c>
      <c r="F78" s="23"/>
    </row>
    <row r="79" spans="3:6" ht="18.75" x14ac:dyDescent="0.3">
      <c r="C79" s="10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1" t="s">
        <v>72</v>
      </c>
      <c r="D80" s="19">
        <v>0</v>
      </c>
      <c r="E80" s="37">
        <v>0</v>
      </c>
      <c r="F80" s="23"/>
    </row>
    <row r="81" spans="3:7" ht="18.75" x14ac:dyDescent="0.3">
      <c r="C81" s="11" t="s">
        <v>73</v>
      </c>
      <c r="D81" s="19">
        <v>0</v>
      </c>
      <c r="E81" s="37">
        <v>0</v>
      </c>
      <c r="F81" s="23"/>
    </row>
    <row r="82" spans="3:7" ht="18.75" x14ac:dyDescent="0.3">
      <c r="C82" s="10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1" t="s">
        <v>75</v>
      </c>
      <c r="D83" s="19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104</v>
      </c>
      <c r="D85" s="23"/>
      <c r="E85" s="23"/>
      <c r="F85" s="23"/>
    </row>
    <row r="86" spans="3:7" ht="29.25" customHeight="1" thickBot="1" x14ac:dyDescent="0.35">
      <c r="C86" s="41" t="s">
        <v>105</v>
      </c>
      <c r="D86" s="23"/>
      <c r="E86" s="23"/>
      <c r="F86" s="23"/>
    </row>
    <row r="87" spans="3:7" ht="42" customHeight="1" thickBot="1" x14ac:dyDescent="0.35">
      <c r="C87" s="42" t="s">
        <v>106</v>
      </c>
      <c r="D87" s="23"/>
      <c r="E87" s="23"/>
      <c r="F87" s="23"/>
    </row>
    <row r="88" spans="3:7" ht="75.75" thickBot="1" x14ac:dyDescent="0.35">
      <c r="C88" s="43" t="s">
        <v>107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79" t="s">
        <v>103</v>
      </c>
      <c r="D91" s="79"/>
      <c r="E91" s="31" t="s">
        <v>96</v>
      </c>
      <c r="F91" s="31"/>
      <c r="G91" s="15"/>
    </row>
    <row r="92" spans="3:7" ht="16.5" x14ac:dyDescent="0.25">
      <c r="C92" s="79" t="s">
        <v>108</v>
      </c>
      <c r="D92" s="79"/>
      <c r="E92" s="31" t="s">
        <v>109</v>
      </c>
      <c r="F92" s="31"/>
      <c r="G92" s="16"/>
    </row>
    <row r="93" spans="3:7" ht="18.75" customHeight="1" x14ac:dyDescent="0.25">
      <c r="C93" s="79" t="s">
        <v>102</v>
      </c>
      <c r="D93" s="79"/>
      <c r="E93" s="31" t="s">
        <v>99</v>
      </c>
      <c r="F93" s="31"/>
      <c r="G93" s="16"/>
    </row>
    <row r="94" spans="3:7" ht="18.75" customHeight="1" x14ac:dyDescent="0.25">
      <c r="C94" s="32"/>
      <c r="D94" s="32"/>
      <c r="E94" s="31"/>
      <c r="F94" s="31"/>
      <c r="G94" s="16"/>
    </row>
    <row r="95" spans="3:7" ht="18.75" x14ac:dyDescent="0.3">
      <c r="C95" s="78" t="s">
        <v>100</v>
      </c>
      <c r="D95" s="78"/>
      <c r="E95" s="78"/>
      <c r="F95" s="78"/>
      <c r="G95" s="7"/>
    </row>
    <row r="96" spans="3:7" ht="18.75" x14ac:dyDescent="0.3">
      <c r="C96" s="78" t="s">
        <v>97</v>
      </c>
      <c r="D96" s="78"/>
      <c r="E96" s="78"/>
      <c r="F96" s="78"/>
      <c r="G96" s="7"/>
    </row>
    <row r="97" spans="3:7" ht="18.75" x14ac:dyDescent="0.3">
      <c r="C97" s="78" t="s">
        <v>98</v>
      </c>
      <c r="D97" s="78"/>
      <c r="E97" s="78"/>
      <c r="F97" s="78"/>
      <c r="G97" s="13"/>
    </row>
    <row r="98" spans="3:7" ht="16.5" x14ac:dyDescent="0.25">
      <c r="C98" s="33"/>
      <c r="D98" s="34"/>
      <c r="E98" s="35"/>
      <c r="F98" s="35"/>
      <c r="G98" s="14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95"/>
  <sheetViews>
    <sheetView showGridLines="0" tabSelected="1" topLeftCell="A56" workbookViewId="0">
      <selection activeCell="B74" sqref="B74"/>
    </sheetView>
  </sheetViews>
  <sheetFormatPr defaultColWidth="11.42578125" defaultRowHeight="15" x14ac:dyDescent="0.25"/>
  <cols>
    <col min="1" max="1" width="4" customWidth="1"/>
    <col min="2" max="2" width="71.140625" customWidth="1"/>
    <col min="3" max="3" width="19.42578125" customWidth="1"/>
    <col min="4" max="4" width="15.85546875" customWidth="1"/>
    <col min="5" max="5" width="16.42578125" customWidth="1"/>
    <col min="6" max="6" width="16.85546875" customWidth="1"/>
    <col min="7" max="8" width="16" customWidth="1"/>
    <col min="9" max="9" width="17.140625" customWidth="1"/>
    <col min="10" max="10" width="16.28515625" customWidth="1"/>
    <col min="11" max="11" width="17.42578125" customWidth="1"/>
    <col min="12" max="16" width="16.85546875" hidden="1" customWidth="1"/>
    <col min="17" max="17" width="17.42578125" customWidth="1"/>
  </cols>
  <sheetData>
    <row r="3" spans="2:18" ht="28.5" customHeight="1" x14ac:dyDescent="0.25">
      <c r="B3" s="82" t="s">
        <v>92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8" ht="21" customHeight="1" x14ac:dyDescent="0.25">
      <c r="B4" s="84" t="s">
        <v>93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2:18" ht="15.75" customHeight="1" x14ac:dyDescent="0.25">
      <c r="B5" s="89" t="s">
        <v>121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</row>
    <row r="6" spans="2:18" ht="21.75" customHeight="1" x14ac:dyDescent="0.25">
      <c r="B6" s="91" t="s">
        <v>95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8" ht="17.25" customHeight="1" x14ac:dyDescent="0.25">
      <c r="B7" s="68" t="s">
        <v>76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8" ht="25.5" customHeight="1" x14ac:dyDescent="0.25">
      <c r="B8" s="86" t="s">
        <v>66</v>
      </c>
      <c r="C8" s="87" t="s">
        <v>91</v>
      </c>
      <c r="D8" s="87" t="s">
        <v>90</v>
      </c>
      <c r="E8" s="93" t="s">
        <v>111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5"/>
    </row>
    <row r="9" spans="2:18" ht="22.5" customHeight="1" x14ac:dyDescent="0.3">
      <c r="B9" s="86"/>
      <c r="C9" s="88"/>
      <c r="D9" s="88"/>
      <c r="E9" s="44" t="s">
        <v>78</v>
      </c>
      <c r="F9" s="44" t="s">
        <v>79</v>
      </c>
      <c r="G9" s="44" t="s">
        <v>80</v>
      </c>
      <c r="H9" s="44" t="s">
        <v>81</v>
      </c>
      <c r="I9" s="45" t="s">
        <v>82</v>
      </c>
      <c r="J9" s="44" t="s">
        <v>83</v>
      </c>
      <c r="K9" s="45" t="s">
        <v>84</v>
      </c>
      <c r="L9" s="44" t="s">
        <v>85</v>
      </c>
      <c r="M9" s="44" t="s">
        <v>86</v>
      </c>
      <c r="N9" s="44" t="s">
        <v>87</v>
      </c>
      <c r="O9" s="44" t="s">
        <v>88</v>
      </c>
      <c r="P9" s="45" t="s">
        <v>89</v>
      </c>
      <c r="Q9" s="44" t="s">
        <v>77</v>
      </c>
    </row>
    <row r="10" spans="2:18" ht="18" customHeight="1" x14ac:dyDescent="0.3">
      <c r="B10" s="62" t="s">
        <v>0</v>
      </c>
      <c r="C10" s="57">
        <f>+C11+C17+C27+C37+C46+C53+C63+C68+C71+C75</f>
        <v>143621879</v>
      </c>
      <c r="D10" s="9">
        <f>+D11+D17+D27+D37+D46+D53+D64+D68+D71+D75</f>
        <v>0</v>
      </c>
      <c r="E10" s="48">
        <f>+E11+E17+E27+E37+E46+E53+E64+E68+E71</f>
        <v>7310698.71</v>
      </c>
      <c r="F10" s="48">
        <f t="shared" ref="F10:G10" si="0">+F11+F17+F27+F37+F46+F53+F64+F68+F71</f>
        <v>8927180.6600000001</v>
      </c>
      <c r="G10" s="48">
        <f t="shared" si="0"/>
        <v>9123124.2599999998</v>
      </c>
      <c r="H10" s="48">
        <f t="shared" ref="H10:J10" si="1">+H11+H17+H27+H37+H46+H53+H64+H68+H71+H75</f>
        <v>8510664.7699999996</v>
      </c>
      <c r="I10" s="48">
        <f t="shared" si="1"/>
        <v>11789198.630000001</v>
      </c>
      <c r="J10" s="48">
        <f t="shared" si="1"/>
        <v>9420068.6600000001</v>
      </c>
      <c r="K10" s="48">
        <f>+K11+K17+K27+K37+K46+K53+K64+K68+K71+K75</f>
        <v>10322944.420000002</v>
      </c>
      <c r="L10" s="48">
        <f t="shared" ref="L10:M10" si="2">+L11+L17+L27+L37+L46+L53+L64+L68+L71+L75</f>
        <v>0</v>
      </c>
      <c r="M10" s="48">
        <f t="shared" si="2"/>
        <v>0</v>
      </c>
      <c r="N10" s="48">
        <f>+N11+N17+N27+N37+N46+N53+N63+N68+N71+N75</f>
        <v>0</v>
      </c>
      <c r="O10" s="48">
        <f>+O11+O17+O27+O37+O46+O53+O63+O68+O71+O75</f>
        <v>0</v>
      </c>
      <c r="P10" s="48">
        <f>+P11+P17+P27+P37+P46+P53+P63+P68+P71+P75</f>
        <v>0</v>
      </c>
      <c r="Q10" s="48">
        <f>+E10+F10+G10+H10+I10+J10+K10+L10+M10+N10+O10+P10</f>
        <v>65403880.110000014</v>
      </c>
    </row>
    <row r="11" spans="2:18" ht="16.5" customHeight="1" x14ac:dyDescent="0.3">
      <c r="B11" s="63" t="s">
        <v>1</v>
      </c>
      <c r="C11" s="58">
        <f>+C12+C13+C14+C15+C16</f>
        <v>106505040</v>
      </c>
      <c r="D11" s="46">
        <f>+D12+D13+D14+D15+D16</f>
        <v>0</v>
      </c>
      <c r="E11" s="49">
        <f t="shared" ref="E11:P11" si="3">+E12+E13+E14+E15+E16</f>
        <v>7140905.9100000001</v>
      </c>
      <c r="F11" s="49">
        <f t="shared" si="3"/>
        <v>8228538.7000000002</v>
      </c>
      <c r="G11" s="49">
        <f t="shared" si="3"/>
        <v>7668391.1400000006</v>
      </c>
      <c r="H11" s="49">
        <f t="shared" si="3"/>
        <v>7624288.5</v>
      </c>
      <c r="I11" s="49">
        <f t="shared" si="3"/>
        <v>7778637.1400000006</v>
      </c>
      <c r="J11" s="49">
        <f t="shared" si="3"/>
        <v>7805818.0600000005</v>
      </c>
      <c r="K11" s="49">
        <f t="shared" si="3"/>
        <v>7878348.0300000012</v>
      </c>
      <c r="L11" s="49">
        <f t="shared" si="3"/>
        <v>0</v>
      </c>
      <c r="M11" s="49">
        <f t="shared" si="3"/>
        <v>0</v>
      </c>
      <c r="N11" s="49">
        <f t="shared" si="3"/>
        <v>0</v>
      </c>
      <c r="O11" s="49">
        <f t="shared" si="3"/>
        <v>0</v>
      </c>
      <c r="P11" s="49">
        <f t="shared" si="3"/>
        <v>0</v>
      </c>
      <c r="Q11" s="49">
        <f t="shared" ref="Q11:Q76" si="4">+E11+F11+G11+H11+I11+J11+K11+L11+M11+N11+O11+P11</f>
        <v>54124927.480000004</v>
      </c>
    </row>
    <row r="12" spans="2:18" ht="16.5" customHeight="1" x14ac:dyDescent="0.3">
      <c r="B12" s="64" t="s">
        <v>2</v>
      </c>
      <c r="C12" s="59">
        <v>88390993</v>
      </c>
      <c r="D12" s="37">
        <v>0</v>
      </c>
      <c r="E12" s="50">
        <v>6215000</v>
      </c>
      <c r="F12" s="50">
        <v>7186284.6299999999</v>
      </c>
      <c r="G12" s="50">
        <v>6694094.8500000006</v>
      </c>
      <c r="H12" s="50">
        <v>6630833.3300000001</v>
      </c>
      <c r="I12" s="50">
        <v>6765000</v>
      </c>
      <c r="J12" s="50">
        <v>6788000</v>
      </c>
      <c r="K12" s="50">
        <v>6769839.040000001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f t="shared" si="4"/>
        <v>47049051.850000001</v>
      </c>
    </row>
    <row r="13" spans="2:18" ht="15.75" customHeight="1" x14ac:dyDescent="0.3">
      <c r="B13" s="64" t="s">
        <v>3</v>
      </c>
      <c r="C13" s="59">
        <v>6069000</v>
      </c>
      <c r="D13" s="37">
        <v>0</v>
      </c>
      <c r="E13" s="50">
        <v>0</v>
      </c>
      <c r="F13" s="51">
        <v>0</v>
      </c>
      <c r="G13" s="50">
        <v>0</v>
      </c>
      <c r="H13" s="50">
        <v>0</v>
      </c>
      <c r="I13" s="50">
        <v>0</v>
      </c>
      <c r="J13" s="50">
        <v>0</v>
      </c>
      <c r="K13" s="50">
        <v>112000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f t="shared" si="4"/>
        <v>112000</v>
      </c>
    </row>
    <row r="14" spans="2:18" ht="16.5" customHeight="1" x14ac:dyDescent="0.3">
      <c r="B14" s="64" t="s">
        <v>4</v>
      </c>
      <c r="C14" s="59">
        <v>0</v>
      </c>
      <c r="D14" s="37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f t="shared" si="4"/>
        <v>0</v>
      </c>
      <c r="R14" s="6"/>
    </row>
    <row r="15" spans="2:18" ht="16.5" customHeight="1" x14ac:dyDescent="0.3">
      <c r="B15" s="64" t="s">
        <v>5</v>
      </c>
      <c r="C15" s="59">
        <v>0</v>
      </c>
      <c r="D15" s="37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f t="shared" si="4"/>
        <v>0</v>
      </c>
    </row>
    <row r="16" spans="2:18" ht="17.25" customHeight="1" x14ac:dyDescent="0.3">
      <c r="B16" s="64" t="s">
        <v>6</v>
      </c>
      <c r="C16" s="59">
        <v>12045047</v>
      </c>
      <c r="D16" s="37">
        <v>0</v>
      </c>
      <c r="E16" s="50">
        <v>925905.91</v>
      </c>
      <c r="F16" s="50">
        <v>1042254.0700000002</v>
      </c>
      <c r="G16" s="50">
        <v>974296.29</v>
      </c>
      <c r="H16" s="50">
        <v>993455.17000000016</v>
      </c>
      <c r="I16" s="50">
        <v>1013637.1400000002</v>
      </c>
      <c r="J16" s="50">
        <v>1017818.0600000002</v>
      </c>
      <c r="K16" s="50">
        <v>996508.99000000011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f t="shared" si="4"/>
        <v>6963875.6300000018</v>
      </c>
    </row>
    <row r="17" spans="2:21" ht="16.5" customHeight="1" x14ac:dyDescent="0.3">
      <c r="B17" s="63" t="s">
        <v>7</v>
      </c>
      <c r="C17" s="58">
        <f>+C18+C19+C20+C21+C22+C23+C24+C25+C26</f>
        <v>22359330</v>
      </c>
      <c r="D17" s="46">
        <f>+D18+D19+D20+D21+D22+D23+D24+D25+D26</f>
        <v>0</v>
      </c>
      <c r="E17" s="49">
        <f t="shared" ref="E17:K17" si="5">+E18+E19+E20+E21+E22+E23+E24+E25+E26</f>
        <v>169792.8</v>
      </c>
      <c r="F17" s="49">
        <f t="shared" si="5"/>
        <v>557837.31999999995</v>
      </c>
      <c r="G17" s="49">
        <f t="shared" si="5"/>
        <v>810356.7</v>
      </c>
      <c r="H17" s="49">
        <f t="shared" si="5"/>
        <v>421192.35000000003</v>
      </c>
      <c r="I17" s="49">
        <f t="shared" si="5"/>
        <v>943123.67</v>
      </c>
      <c r="J17" s="49">
        <f t="shared" si="5"/>
        <v>1157598.49</v>
      </c>
      <c r="K17" s="49">
        <f t="shared" si="5"/>
        <v>2140605.5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f t="shared" si="4"/>
        <v>6200506.8300000001</v>
      </c>
    </row>
    <row r="18" spans="2:21" ht="15.75" customHeight="1" x14ac:dyDescent="0.3">
      <c r="B18" s="64" t="s">
        <v>8</v>
      </c>
      <c r="C18" s="59">
        <v>2650000</v>
      </c>
      <c r="D18" s="37">
        <v>0</v>
      </c>
      <c r="E18" s="50">
        <v>69643.8</v>
      </c>
      <c r="F18" s="50">
        <v>63789.72</v>
      </c>
      <c r="G18" s="50">
        <v>448854.69999999995</v>
      </c>
      <c r="H18" s="50">
        <v>72073.34</v>
      </c>
      <c r="I18" s="50">
        <v>104036.04</v>
      </c>
      <c r="J18" s="50">
        <v>258697.19</v>
      </c>
      <c r="K18" s="50">
        <v>191222.94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f t="shared" si="4"/>
        <v>1208317.73</v>
      </c>
    </row>
    <row r="19" spans="2:21" ht="15.75" customHeight="1" x14ac:dyDescent="0.3">
      <c r="B19" s="64" t="s">
        <v>9</v>
      </c>
      <c r="C19" s="59">
        <v>2070000</v>
      </c>
      <c r="D19" s="37">
        <v>0</v>
      </c>
      <c r="E19" s="50">
        <v>0</v>
      </c>
      <c r="F19" s="50">
        <v>0</v>
      </c>
      <c r="G19" s="50">
        <v>60829</v>
      </c>
      <c r="H19" s="50">
        <v>1719.97</v>
      </c>
      <c r="I19" s="50">
        <v>61017.66</v>
      </c>
      <c r="J19" s="50">
        <v>26432</v>
      </c>
      <c r="K19" s="50">
        <v>3045.5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f t="shared" si="4"/>
        <v>153044.13</v>
      </c>
    </row>
    <row r="20" spans="2:21" ht="15" customHeight="1" x14ac:dyDescent="0.3">
      <c r="B20" s="64" t="s">
        <v>10</v>
      </c>
      <c r="C20" s="59">
        <v>4000000</v>
      </c>
      <c r="D20" s="37">
        <v>0</v>
      </c>
      <c r="E20" s="50">
        <v>0</v>
      </c>
      <c r="F20" s="50">
        <v>344500</v>
      </c>
      <c r="G20" s="50">
        <v>224150</v>
      </c>
      <c r="H20" s="50">
        <v>102700</v>
      </c>
      <c r="I20" s="50">
        <v>214650</v>
      </c>
      <c r="J20" s="50">
        <v>299150</v>
      </c>
      <c r="K20" s="50">
        <v>298950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f t="shared" si="4"/>
        <v>1484100</v>
      </c>
    </row>
    <row r="21" spans="2:21" ht="17.25" customHeight="1" x14ac:dyDescent="0.3">
      <c r="B21" s="64" t="s">
        <v>11</v>
      </c>
      <c r="C21" s="59">
        <v>300000</v>
      </c>
      <c r="D21" s="37">
        <v>0</v>
      </c>
      <c r="E21" s="50">
        <v>0</v>
      </c>
      <c r="F21" s="50">
        <v>0</v>
      </c>
      <c r="G21" s="50">
        <v>0</v>
      </c>
      <c r="H21" s="50">
        <v>0</v>
      </c>
      <c r="I21" s="50">
        <v>2340</v>
      </c>
      <c r="J21" s="50">
        <v>0</v>
      </c>
      <c r="K21" s="50">
        <v>3193.51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f t="shared" si="4"/>
        <v>5533.51</v>
      </c>
    </row>
    <row r="22" spans="2:21" ht="15.75" customHeight="1" x14ac:dyDescent="0.3">
      <c r="B22" s="64" t="s">
        <v>12</v>
      </c>
      <c r="C22" s="59">
        <v>1860000</v>
      </c>
      <c r="D22" s="37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1238000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f t="shared" si="4"/>
        <v>1238000</v>
      </c>
    </row>
    <row r="23" spans="2:21" ht="16.5" customHeight="1" x14ac:dyDescent="0.3">
      <c r="B23" s="64" t="s">
        <v>13</v>
      </c>
      <c r="C23" s="59">
        <v>3619960</v>
      </c>
      <c r="D23" s="37">
        <v>0</v>
      </c>
      <c r="E23" s="50">
        <v>100149</v>
      </c>
      <c r="F23" s="50">
        <v>149547.6</v>
      </c>
      <c r="G23" s="50">
        <v>0</v>
      </c>
      <c r="H23" s="50">
        <v>164273.26</v>
      </c>
      <c r="I23" s="50">
        <v>281911.38</v>
      </c>
      <c r="J23" s="50">
        <v>160303.29999999999</v>
      </c>
      <c r="K23" s="50">
        <v>163150.29999999999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f t="shared" si="4"/>
        <v>1019334.8400000001</v>
      </c>
    </row>
    <row r="24" spans="2:21" ht="31.5" customHeight="1" x14ac:dyDescent="0.3">
      <c r="B24" s="65" t="s">
        <v>14</v>
      </c>
      <c r="C24" s="59">
        <v>854370</v>
      </c>
      <c r="D24" s="37">
        <v>0</v>
      </c>
      <c r="E24" s="50">
        <v>0</v>
      </c>
      <c r="F24" s="50">
        <v>0</v>
      </c>
      <c r="G24" s="50">
        <v>31683</v>
      </c>
      <c r="H24" s="50">
        <v>0</v>
      </c>
      <c r="I24" s="50">
        <v>33399.99</v>
      </c>
      <c r="J24" s="50">
        <v>0</v>
      </c>
      <c r="K24" s="50">
        <v>186215.7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f t="shared" si="4"/>
        <v>251298.69</v>
      </c>
    </row>
    <row r="25" spans="2:21" ht="19.5" customHeight="1" x14ac:dyDescent="0.3">
      <c r="B25" s="64" t="s">
        <v>15</v>
      </c>
      <c r="C25" s="59">
        <v>5925000</v>
      </c>
      <c r="D25" s="37">
        <v>0</v>
      </c>
      <c r="E25" s="50">
        <v>0</v>
      </c>
      <c r="F25" s="50">
        <v>0</v>
      </c>
      <c r="G25" s="50">
        <v>0</v>
      </c>
      <c r="H25" s="50">
        <v>13177.58</v>
      </c>
      <c r="I25" s="50">
        <v>222374.6</v>
      </c>
      <c r="J25" s="50">
        <v>413016</v>
      </c>
      <c r="K25" s="50">
        <v>25977.55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f t="shared" si="4"/>
        <v>674545.73</v>
      </c>
    </row>
    <row r="26" spans="2:21" ht="16.5" customHeight="1" x14ac:dyDescent="0.3">
      <c r="B26" s="64" t="s">
        <v>16</v>
      </c>
      <c r="C26" s="59">
        <v>1080000</v>
      </c>
      <c r="D26" s="37">
        <v>0</v>
      </c>
      <c r="E26" s="50">
        <v>0</v>
      </c>
      <c r="F26" s="50">
        <v>0</v>
      </c>
      <c r="G26" s="50">
        <v>44840</v>
      </c>
      <c r="H26" s="50">
        <v>67248.2</v>
      </c>
      <c r="I26" s="50">
        <v>23394</v>
      </c>
      <c r="J26" s="50">
        <v>0</v>
      </c>
      <c r="K26" s="50">
        <v>30850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f t="shared" si="4"/>
        <v>166332.20000000001</v>
      </c>
    </row>
    <row r="27" spans="2:21" ht="15.75" customHeight="1" x14ac:dyDescent="0.3">
      <c r="B27" s="63" t="s">
        <v>17</v>
      </c>
      <c r="C27" s="58">
        <f>+C28+C29+C30+C31+C32+C33+C34+C35+C36</f>
        <v>8301879</v>
      </c>
      <c r="D27" s="46">
        <f>+D28+D29+D30+D31+D32+D33+D34+D35+D36</f>
        <v>0</v>
      </c>
      <c r="E27" s="49">
        <f>+E28+E29+E30+E31+E32+E33+E34+E35+E36</f>
        <v>0</v>
      </c>
      <c r="F27" s="49">
        <f t="shared" ref="F27:Q27" si="6">+F28+F29+F30+F31+F32+F33+F34+F35+F36</f>
        <v>140804.63999999998</v>
      </c>
      <c r="G27" s="49">
        <f t="shared" si="6"/>
        <v>355014.88</v>
      </c>
      <c r="H27" s="49">
        <f t="shared" si="6"/>
        <v>465183.92000000004</v>
      </c>
      <c r="I27" s="49">
        <f t="shared" si="6"/>
        <v>1492172.29</v>
      </c>
      <c r="J27" s="49">
        <f t="shared" si="6"/>
        <v>234125.27999999997</v>
      </c>
      <c r="K27" s="49">
        <f t="shared" si="6"/>
        <v>289626.48000000004</v>
      </c>
      <c r="L27" s="49">
        <f t="shared" si="6"/>
        <v>0</v>
      </c>
      <c r="M27" s="49">
        <f t="shared" si="6"/>
        <v>0</v>
      </c>
      <c r="N27" s="49">
        <f t="shared" si="6"/>
        <v>0</v>
      </c>
      <c r="O27" s="49">
        <f t="shared" si="6"/>
        <v>0</v>
      </c>
      <c r="P27" s="49">
        <f t="shared" si="6"/>
        <v>0</v>
      </c>
      <c r="Q27" s="49">
        <f t="shared" si="6"/>
        <v>2976927.4899999998</v>
      </c>
      <c r="R27" s="12"/>
      <c r="S27" s="12"/>
      <c r="T27" s="12"/>
      <c r="U27" s="12"/>
    </row>
    <row r="28" spans="2:21" ht="16.5" customHeight="1" x14ac:dyDescent="0.3">
      <c r="B28" s="64" t="s">
        <v>18</v>
      </c>
      <c r="C28" s="59">
        <v>466879</v>
      </c>
      <c r="D28" s="37">
        <v>0</v>
      </c>
      <c r="E28" s="50">
        <v>0</v>
      </c>
      <c r="F28" s="50">
        <v>41032.1</v>
      </c>
      <c r="G28" s="50">
        <v>14179.52</v>
      </c>
      <c r="H28" s="50">
        <v>13933</v>
      </c>
      <c r="I28" s="50">
        <v>43858.3</v>
      </c>
      <c r="J28" s="50">
        <v>5460</v>
      </c>
      <c r="K28" s="50">
        <v>6087.99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f t="shared" si="4"/>
        <v>124550.91</v>
      </c>
    </row>
    <row r="29" spans="2:21" ht="17.25" customHeight="1" x14ac:dyDescent="0.3">
      <c r="B29" s="64" t="s">
        <v>19</v>
      </c>
      <c r="C29" s="59">
        <v>217500</v>
      </c>
      <c r="D29" s="37">
        <v>0</v>
      </c>
      <c r="E29" s="50">
        <v>0</v>
      </c>
      <c r="F29" s="50">
        <v>0</v>
      </c>
      <c r="G29" s="50">
        <v>0</v>
      </c>
      <c r="H29" s="50">
        <v>0</v>
      </c>
      <c r="I29" s="50">
        <v>825</v>
      </c>
      <c r="J29" s="50">
        <v>0</v>
      </c>
      <c r="K29" s="50">
        <v>9899.98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f t="shared" si="4"/>
        <v>10724.98</v>
      </c>
      <c r="R29" s="17"/>
      <c r="S29" s="17"/>
      <c r="T29" s="17"/>
      <c r="U29" s="17"/>
    </row>
    <row r="30" spans="2:21" ht="16.5" customHeight="1" x14ac:dyDescent="0.3">
      <c r="B30" s="64" t="s">
        <v>20</v>
      </c>
      <c r="C30" s="59">
        <v>545000</v>
      </c>
      <c r="D30" s="37">
        <v>0</v>
      </c>
      <c r="E30" s="50">
        <v>0</v>
      </c>
      <c r="F30" s="50">
        <v>73620.2</v>
      </c>
      <c r="G30" s="50">
        <v>0</v>
      </c>
      <c r="H30" s="50">
        <v>3560.5</v>
      </c>
      <c r="I30" s="50">
        <v>67544.97</v>
      </c>
      <c r="J30" s="50">
        <v>29717.120000000003</v>
      </c>
      <c r="K30" s="50">
        <v>305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f t="shared" si="4"/>
        <v>174747.78999999998</v>
      </c>
    </row>
    <row r="31" spans="2:21" ht="17.25" customHeight="1" x14ac:dyDescent="0.3">
      <c r="B31" s="64" t="s">
        <v>21</v>
      </c>
      <c r="C31" s="59">
        <v>30000</v>
      </c>
      <c r="D31" s="37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16663.77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f t="shared" si="4"/>
        <v>16663.77</v>
      </c>
    </row>
    <row r="32" spans="2:21" ht="17.25" customHeight="1" x14ac:dyDescent="0.3">
      <c r="B32" s="64" t="s">
        <v>22</v>
      </c>
      <c r="C32" s="59">
        <v>250000</v>
      </c>
      <c r="D32" s="37">
        <v>0</v>
      </c>
      <c r="E32" s="50">
        <v>0</v>
      </c>
      <c r="F32" s="50">
        <v>0</v>
      </c>
      <c r="G32" s="50">
        <v>0</v>
      </c>
      <c r="H32" s="50">
        <v>3845.97</v>
      </c>
      <c r="I32" s="50">
        <v>976</v>
      </c>
      <c r="J32" s="50">
        <v>0</v>
      </c>
      <c r="K32" s="50">
        <v>1721.49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f t="shared" si="4"/>
        <v>6543.4599999999991</v>
      </c>
    </row>
    <row r="33" spans="2:17" ht="16.5" customHeight="1" x14ac:dyDescent="0.3">
      <c r="B33" s="64" t="s">
        <v>23</v>
      </c>
      <c r="C33" s="59">
        <v>250000</v>
      </c>
      <c r="D33" s="37">
        <v>0</v>
      </c>
      <c r="E33" s="50">
        <v>0</v>
      </c>
      <c r="F33" s="50">
        <v>0</v>
      </c>
      <c r="G33" s="50">
        <v>69494.92</v>
      </c>
      <c r="H33" s="50">
        <v>3563</v>
      </c>
      <c r="I33" s="50">
        <v>1354</v>
      </c>
      <c r="J33" s="50">
        <v>10819.79</v>
      </c>
      <c r="K33" s="50">
        <v>7707.7000000000007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f t="shared" si="4"/>
        <v>92939.409999999989</v>
      </c>
    </row>
    <row r="34" spans="2:17" ht="32.25" customHeight="1" x14ac:dyDescent="0.3">
      <c r="B34" s="65" t="s">
        <v>24</v>
      </c>
      <c r="C34" s="59">
        <v>4150000</v>
      </c>
      <c r="D34" s="37">
        <v>0</v>
      </c>
      <c r="E34" s="50">
        <v>0</v>
      </c>
      <c r="F34" s="50">
        <v>0</v>
      </c>
      <c r="G34" s="50">
        <v>56775.7</v>
      </c>
      <c r="H34" s="50">
        <v>0</v>
      </c>
      <c r="I34" s="50">
        <v>1033775</v>
      </c>
      <c r="J34" s="50">
        <v>0</v>
      </c>
      <c r="K34" s="50">
        <v>823.9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f t="shared" si="4"/>
        <v>1091374.5999999999</v>
      </c>
    </row>
    <row r="35" spans="2:17" ht="32.25" customHeight="1" x14ac:dyDescent="0.3">
      <c r="B35" s="65" t="s">
        <v>25</v>
      </c>
      <c r="C35" s="59">
        <v>0</v>
      </c>
      <c r="D35" s="37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f t="shared" si="4"/>
        <v>0</v>
      </c>
    </row>
    <row r="36" spans="2:17" ht="17.25" customHeight="1" x14ac:dyDescent="0.3">
      <c r="B36" s="64" t="s">
        <v>26</v>
      </c>
      <c r="C36" s="59">
        <v>2392500</v>
      </c>
      <c r="D36" s="37">
        <v>0</v>
      </c>
      <c r="E36" s="50">
        <v>0</v>
      </c>
      <c r="F36" s="50">
        <v>26152.34</v>
      </c>
      <c r="G36" s="50">
        <v>214564.74</v>
      </c>
      <c r="H36" s="50">
        <v>440281.45</v>
      </c>
      <c r="I36" s="50">
        <v>343839.02</v>
      </c>
      <c r="J36" s="50">
        <v>171464.59999999998</v>
      </c>
      <c r="K36" s="50">
        <v>263080.42000000004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f t="shared" si="4"/>
        <v>1459382.5699999998</v>
      </c>
    </row>
    <row r="37" spans="2:17" ht="18.75" x14ac:dyDescent="0.3">
      <c r="B37" s="63" t="s">
        <v>27</v>
      </c>
      <c r="C37" s="58">
        <f>+C38+C39+C40+C41+C42+C43+C44+C45</f>
        <v>0</v>
      </c>
      <c r="D37" s="46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f t="shared" si="4"/>
        <v>0</v>
      </c>
    </row>
    <row r="38" spans="2:17" ht="18.75" x14ac:dyDescent="0.3">
      <c r="B38" s="64" t="s">
        <v>28</v>
      </c>
      <c r="C38" s="59">
        <v>0</v>
      </c>
      <c r="D38" s="37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f t="shared" si="4"/>
        <v>0</v>
      </c>
    </row>
    <row r="39" spans="2:17" ht="32.25" customHeight="1" x14ac:dyDescent="0.3">
      <c r="B39" s="65" t="s">
        <v>29</v>
      </c>
      <c r="C39" s="59">
        <v>0</v>
      </c>
      <c r="D39" s="37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f t="shared" si="4"/>
        <v>0</v>
      </c>
    </row>
    <row r="40" spans="2:17" ht="32.25" customHeight="1" x14ac:dyDescent="0.3">
      <c r="B40" s="65" t="s">
        <v>30</v>
      </c>
      <c r="C40" s="59">
        <v>0</v>
      </c>
      <c r="D40" s="37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f t="shared" si="4"/>
        <v>0</v>
      </c>
    </row>
    <row r="41" spans="2:17" ht="33" customHeight="1" x14ac:dyDescent="0.3">
      <c r="B41" s="65" t="s">
        <v>31</v>
      </c>
      <c r="C41" s="59">
        <v>0</v>
      </c>
      <c r="D41" s="37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f t="shared" si="4"/>
        <v>0</v>
      </c>
    </row>
    <row r="42" spans="2:17" ht="33" customHeight="1" x14ac:dyDescent="0.3">
      <c r="B42" s="65" t="s">
        <v>32</v>
      </c>
      <c r="C42" s="59">
        <v>0</v>
      </c>
      <c r="D42" s="37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f t="shared" si="4"/>
        <v>0</v>
      </c>
    </row>
    <row r="43" spans="2:17" ht="17.25" customHeight="1" x14ac:dyDescent="0.3">
      <c r="B43" s="64" t="s">
        <v>33</v>
      </c>
      <c r="C43" s="59">
        <v>0</v>
      </c>
      <c r="D43" s="37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f t="shared" si="4"/>
        <v>0</v>
      </c>
    </row>
    <row r="44" spans="2:17" ht="16.5" customHeight="1" x14ac:dyDescent="0.3">
      <c r="B44" s="64" t="s">
        <v>34</v>
      </c>
      <c r="C44" s="59">
        <v>0</v>
      </c>
      <c r="D44" s="37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f t="shared" si="4"/>
        <v>0</v>
      </c>
    </row>
    <row r="45" spans="2:17" ht="32.25" customHeight="1" x14ac:dyDescent="0.3">
      <c r="B45" s="65" t="s">
        <v>35</v>
      </c>
      <c r="C45" s="59">
        <v>0</v>
      </c>
      <c r="D45" s="37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f t="shared" si="4"/>
        <v>0</v>
      </c>
    </row>
    <row r="46" spans="2:17" ht="18.75" x14ac:dyDescent="0.3">
      <c r="B46" s="63" t="s">
        <v>36</v>
      </c>
      <c r="C46" s="58">
        <f>+C47+C48+C49+C50+C51+C52</f>
        <v>0</v>
      </c>
      <c r="D46" s="46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f t="shared" si="4"/>
        <v>0</v>
      </c>
    </row>
    <row r="47" spans="2:17" ht="18.75" x14ac:dyDescent="0.3">
      <c r="B47" s="64" t="s">
        <v>37</v>
      </c>
      <c r="C47" s="59">
        <v>0</v>
      </c>
      <c r="D47" s="37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f t="shared" si="4"/>
        <v>0</v>
      </c>
    </row>
    <row r="48" spans="2:17" ht="32.25" customHeight="1" x14ac:dyDescent="0.3">
      <c r="B48" s="65" t="s">
        <v>38</v>
      </c>
      <c r="C48" s="59">
        <v>0</v>
      </c>
      <c r="D48" s="37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f t="shared" si="4"/>
        <v>0</v>
      </c>
    </row>
    <row r="49" spans="2:17" ht="31.5" customHeight="1" x14ac:dyDescent="0.3">
      <c r="B49" s="65" t="s">
        <v>39</v>
      </c>
      <c r="C49" s="59">
        <v>0</v>
      </c>
      <c r="D49" s="37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f t="shared" si="4"/>
        <v>0</v>
      </c>
    </row>
    <row r="50" spans="2:17" ht="33" customHeight="1" x14ac:dyDescent="0.3">
      <c r="B50" s="65" t="s">
        <v>40</v>
      </c>
      <c r="C50" s="59">
        <v>0</v>
      </c>
      <c r="D50" s="37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f t="shared" si="4"/>
        <v>0</v>
      </c>
    </row>
    <row r="51" spans="2:17" ht="17.25" customHeight="1" x14ac:dyDescent="0.3">
      <c r="B51" s="65" t="s">
        <v>41</v>
      </c>
      <c r="C51" s="59">
        <v>0</v>
      </c>
      <c r="D51" s="37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f t="shared" si="4"/>
        <v>0</v>
      </c>
    </row>
    <row r="52" spans="2:17" ht="31.5" customHeight="1" x14ac:dyDescent="0.3">
      <c r="B52" s="65" t="s">
        <v>42</v>
      </c>
      <c r="C52" s="59">
        <v>0</v>
      </c>
      <c r="D52" s="37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f t="shared" si="4"/>
        <v>0</v>
      </c>
    </row>
    <row r="53" spans="2:17" ht="15" customHeight="1" x14ac:dyDescent="0.3">
      <c r="B53" s="63" t="s">
        <v>43</v>
      </c>
      <c r="C53" s="58">
        <f>+C54+C55+C56+C57+C58+C59+C60+C61+C62</f>
        <v>5455630</v>
      </c>
      <c r="D53" s="36">
        <f t="shared" ref="D53:Q53" si="7">+D54+D55+D56+D57+D58+D59+D60+D61+D62</f>
        <v>0</v>
      </c>
      <c r="E53" s="52">
        <f t="shared" si="7"/>
        <v>0</v>
      </c>
      <c r="F53" s="52">
        <f t="shared" si="7"/>
        <v>0</v>
      </c>
      <c r="G53" s="52">
        <f t="shared" si="7"/>
        <v>289361.53999999998</v>
      </c>
      <c r="H53" s="52">
        <f t="shared" si="7"/>
        <v>0</v>
      </c>
      <c r="I53" s="52">
        <f t="shared" si="7"/>
        <v>1575265.53</v>
      </c>
      <c r="J53" s="52">
        <f t="shared" si="7"/>
        <v>222526.83</v>
      </c>
      <c r="K53" s="52">
        <f t="shared" si="7"/>
        <v>14364.41</v>
      </c>
      <c r="L53" s="52">
        <f t="shared" si="7"/>
        <v>0</v>
      </c>
      <c r="M53" s="52">
        <f t="shared" si="7"/>
        <v>0</v>
      </c>
      <c r="N53" s="52">
        <f t="shared" si="7"/>
        <v>0</v>
      </c>
      <c r="O53" s="52">
        <f t="shared" si="7"/>
        <v>0</v>
      </c>
      <c r="P53" s="52">
        <f t="shared" si="7"/>
        <v>0</v>
      </c>
      <c r="Q53" s="52">
        <f t="shared" si="7"/>
        <v>2101518.31</v>
      </c>
    </row>
    <row r="54" spans="2:17" ht="15.75" customHeight="1" x14ac:dyDescent="0.3">
      <c r="B54" s="64" t="s">
        <v>44</v>
      </c>
      <c r="C54" s="59">
        <v>1444630</v>
      </c>
      <c r="D54" s="37">
        <v>0</v>
      </c>
      <c r="E54" s="50">
        <v>0</v>
      </c>
      <c r="F54" s="50">
        <v>0</v>
      </c>
      <c r="G54" s="50">
        <v>179217.5</v>
      </c>
      <c r="H54" s="50">
        <v>0</v>
      </c>
      <c r="I54" s="50">
        <v>93279</v>
      </c>
      <c r="J54" s="50">
        <v>185828.83</v>
      </c>
      <c r="K54" s="50">
        <v>14364.41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3">
        <f t="shared" si="4"/>
        <v>472689.73999999993</v>
      </c>
    </row>
    <row r="55" spans="2:17" ht="32.25" customHeight="1" x14ac:dyDescent="0.3">
      <c r="B55" s="65" t="s">
        <v>45</v>
      </c>
      <c r="C55" s="59">
        <v>306000</v>
      </c>
      <c r="D55" s="37">
        <v>0</v>
      </c>
      <c r="E55" s="50">
        <v>0</v>
      </c>
      <c r="F55" s="50">
        <v>0</v>
      </c>
      <c r="G55" s="50">
        <v>95715</v>
      </c>
      <c r="H55" s="50">
        <v>0</v>
      </c>
      <c r="I55" s="50">
        <v>58500.06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3">
        <f t="shared" si="4"/>
        <v>154215.06</v>
      </c>
    </row>
    <row r="56" spans="2:17" ht="16.5" customHeight="1" x14ac:dyDescent="0.3">
      <c r="B56" s="65" t="s">
        <v>46</v>
      </c>
      <c r="C56" s="59">
        <v>10000</v>
      </c>
      <c r="D56" s="37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3">
        <f t="shared" si="4"/>
        <v>0</v>
      </c>
    </row>
    <row r="57" spans="2:17" ht="32.25" customHeight="1" x14ac:dyDescent="0.3">
      <c r="B57" s="65" t="s">
        <v>47</v>
      </c>
      <c r="C57" s="59">
        <v>0</v>
      </c>
      <c r="D57" s="37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3">
        <f t="shared" si="4"/>
        <v>0</v>
      </c>
    </row>
    <row r="58" spans="2:17" ht="16.5" customHeight="1" x14ac:dyDescent="0.3">
      <c r="B58" s="65" t="s">
        <v>48</v>
      </c>
      <c r="C58" s="59">
        <v>1845000</v>
      </c>
      <c r="D58" s="37">
        <v>0</v>
      </c>
      <c r="E58" s="50">
        <v>0</v>
      </c>
      <c r="F58" s="50">
        <v>0</v>
      </c>
      <c r="G58" s="50">
        <v>14429.04</v>
      </c>
      <c r="H58" s="50">
        <v>0</v>
      </c>
      <c r="I58" s="50">
        <v>1423486.47</v>
      </c>
      <c r="J58" s="50">
        <v>36698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3">
        <f t="shared" si="4"/>
        <v>1474613.51</v>
      </c>
    </row>
    <row r="59" spans="2:17" ht="17.25" customHeight="1" x14ac:dyDescent="0.3">
      <c r="B59" s="64" t="s">
        <v>49</v>
      </c>
      <c r="C59" s="59">
        <v>950000</v>
      </c>
      <c r="D59" s="37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3">
        <f t="shared" si="4"/>
        <v>0</v>
      </c>
    </row>
    <row r="60" spans="2:17" ht="17.25" customHeight="1" x14ac:dyDescent="0.3">
      <c r="B60" s="64" t="s">
        <v>50</v>
      </c>
      <c r="C60" s="59">
        <v>0</v>
      </c>
      <c r="D60" s="37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3">
        <f t="shared" si="4"/>
        <v>0</v>
      </c>
    </row>
    <row r="61" spans="2:17" ht="16.5" customHeight="1" x14ac:dyDescent="0.3">
      <c r="B61" s="64" t="s">
        <v>51</v>
      </c>
      <c r="C61" s="59">
        <v>900000</v>
      </c>
      <c r="D61" s="37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3">
        <f t="shared" si="4"/>
        <v>0</v>
      </c>
    </row>
    <row r="62" spans="2:17" ht="33" customHeight="1" x14ac:dyDescent="0.3">
      <c r="B62" s="65" t="s">
        <v>52</v>
      </c>
      <c r="C62" s="59">
        <v>0</v>
      </c>
      <c r="D62" s="37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3">
        <f t="shared" si="4"/>
        <v>0</v>
      </c>
    </row>
    <row r="63" spans="2:17" ht="17.25" customHeight="1" x14ac:dyDescent="0.3">
      <c r="B63" s="63" t="s">
        <v>53</v>
      </c>
      <c r="C63" s="58">
        <f>+C64+C65+C66+C67</f>
        <v>1000000</v>
      </c>
      <c r="D63" s="46">
        <f>+D64+D65+D66+D67</f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54">
        <f t="shared" si="4"/>
        <v>0</v>
      </c>
    </row>
    <row r="64" spans="2:17" ht="15.75" customHeight="1" x14ac:dyDescent="0.3">
      <c r="B64" s="64" t="s">
        <v>54</v>
      </c>
      <c r="C64" s="59">
        <v>1000000</v>
      </c>
      <c r="D64" s="37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f t="shared" si="4"/>
        <v>0</v>
      </c>
    </row>
    <row r="65" spans="2:17" ht="15.75" customHeight="1" x14ac:dyDescent="0.3">
      <c r="B65" s="64" t="s">
        <v>55</v>
      </c>
      <c r="C65" s="29">
        <v>0</v>
      </c>
      <c r="D65" s="37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f t="shared" si="4"/>
        <v>0</v>
      </c>
    </row>
    <row r="66" spans="2:17" ht="18.75" x14ac:dyDescent="0.3">
      <c r="B66" s="64" t="s">
        <v>56</v>
      </c>
      <c r="C66" s="29">
        <v>0</v>
      </c>
      <c r="D66" s="37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f t="shared" si="4"/>
        <v>0</v>
      </c>
    </row>
    <row r="67" spans="2:17" ht="32.25" customHeight="1" x14ac:dyDescent="0.3">
      <c r="B67" s="65" t="s">
        <v>57</v>
      </c>
      <c r="C67" s="29">
        <v>0</v>
      </c>
      <c r="D67" s="37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f t="shared" si="4"/>
        <v>0</v>
      </c>
    </row>
    <row r="68" spans="2:17" ht="33.75" customHeight="1" x14ac:dyDescent="0.3">
      <c r="B68" s="66" t="s">
        <v>58</v>
      </c>
      <c r="C68" s="60">
        <f>+C69+C70</f>
        <v>0</v>
      </c>
      <c r="D68" s="46">
        <f>+D69+D70</f>
        <v>0</v>
      </c>
      <c r="E68" s="50">
        <f t="shared" ref="E68" si="8">+E69+E70</f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f t="shared" si="4"/>
        <v>0</v>
      </c>
    </row>
    <row r="69" spans="2:17" ht="14.25" customHeight="1" x14ac:dyDescent="0.3">
      <c r="B69" s="64" t="s">
        <v>59</v>
      </c>
      <c r="C69" s="29">
        <v>0</v>
      </c>
      <c r="D69" s="37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f t="shared" si="4"/>
        <v>0</v>
      </c>
    </row>
    <row r="70" spans="2:17" ht="33" customHeight="1" x14ac:dyDescent="0.3">
      <c r="B70" s="65" t="s">
        <v>60</v>
      </c>
      <c r="C70" s="29">
        <v>0</v>
      </c>
      <c r="D70" s="37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f t="shared" si="4"/>
        <v>0</v>
      </c>
    </row>
    <row r="71" spans="2:17" ht="15.75" customHeight="1" x14ac:dyDescent="0.3">
      <c r="B71" s="63" t="s">
        <v>61</v>
      </c>
      <c r="C71" s="60">
        <f>+C72+C73+C74</f>
        <v>0</v>
      </c>
      <c r="D71" s="46">
        <f>+D72+D73+D74</f>
        <v>0</v>
      </c>
      <c r="E71" s="50">
        <f t="shared" ref="E71" si="9">+E72+E73+E74</f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f t="shared" si="4"/>
        <v>0</v>
      </c>
    </row>
    <row r="72" spans="2:17" ht="14.25" customHeight="1" x14ac:dyDescent="0.3">
      <c r="B72" s="64" t="s">
        <v>62</v>
      </c>
      <c r="C72" s="29">
        <v>0</v>
      </c>
      <c r="D72" s="37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f t="shared" si="4"/>
        <v>0</v>
      </c>
    </row>
    <row r="73" spans="2:17" ht="15" customHeight="1" x14ac:dyDescent="0.3">
      <c r="B73" s="64" t="s">
        <v>63</v>
      </c>
      <c r="C73" s="29">
        <v>0</v>
      </c>
      <c r="D73" s="37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f t="shared" si="4"/>
        <v>0</v>
      </c>
    </row>
    <row r="74" spans="2:17" ht="33.75" customHeight="1" x14ac:dyDescent="0.3">
      <c r="B74" s="65" t="s">
        <v>64</v>
      </c>
      <c r="C74" s="29">
        <v>0</v>
      </c>
      <c r="D74" s="37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f t="shared" si="4"/>
        <v>0</v>
      </c>
    </row>
    <row r="75" spans="2:17" ht="15" customHeight="1" x14ac:dyDescent="0.3">
      <c r="B75" s="62" t="s">
        <v>67</v>
      </c>
      <c r="C75" s="61">
        <f>+C76+C79</f>
        <v>0</v>
      </c>
      <c r="D75" s="9">
        <f>+D76+D79+D82</f>
        <v>0</v>
      </c>
      <c r="E75" s="55">
        <f t="shared" ref="E75" si="10">+E76+E79+E82</f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f t="shared" si="4"/>
        <v>0</v>
      </c>
    </row>
    <row r="76" spans="2:17" ht="15.75" customHeight="1" x14ac:dyDescent="0.3">
      <c r="B76" s="63" t="s">
        <v>68</v>
      </c>
      <c r="C76" s="60">
        <f>+C77+C78</f>
        <v>0</v>
      </c>
      <c r="D76" s="46">
        <f>+D77+D78</f>
        <v>0</v>
      </c>
      <c r="E76" s="50">
        <f t="shared" ref="E76" si="11">+E77+E78</f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f t="shared" si="4"/>
        <v>0</v>
      </c>
    </row>
    <row r="77" spans="2:17" ht="15" customHeight="1" x14ac:dyDescent="0.3">
      <c r="B77" s="64" t="s">
        <v>69</v>
      </c>
      <c r="C77" s="29">
        <v>0</v>
      </c>
      <c r="D77" s="37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f t="shared" ref="Q77:Q83" si="12">+E77+F77+G77+H77+I77+J77+K77+L77+M77+N77+O77+P77</f>
        <v>0</v>
      </c>
    </row>
    <row r="78" spans="2:17" ht="15.75" customHeight="1" x14ac:dyDescent="0.3">
      <c r="B78" s="64" t="s">
        <v>70</v>
      </c>
      <c r="C78" s="29">
        <v>0</v>
      </c>
      <c r="D78" s="37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f t="shared" si="12"/>
        <v>0</v>
      </c>
    </row>
    <row r="79" spans="2:17" ht="13.5" customHeight="1" x14ac:dyDescent="0.3">
      <c r="B79" s="63" t="s">
        <v>71</v>
      </c>
      <c r="C79" s="60">
        <f>+C80+C81</f>
        <v>0</v>
      </c>
      <c r="D79" s="46">
        <f>+D80+D81</f>
        <v>0</v>
      </c>
      <c r="E79" s="50">
        <f t="shared" ref="E79:P79" si="13">+E80+E81</f>
        <v>0</v>
      </c>
      <c r="F79" s="50">
        <f t="shared" si="13"/>
        <v>0</v>
      </c>
      <c r="G79" s="50">
        <f t="shared" si="13"/>
        <v>0</v>
      </c>
      <c r="H79" s="50">
        <f t="shared" si="13"/>
        <v>0</v>
      </c>
      <c r="I79" s="50">
        <f t="shared" si="13"/>
        <v>0</v>
      </c>
      <c r="J79" s="50">
        <f t="shared" si="13"/>
        <v>0</v>
      </c>
      <c r="K79" s="50">
        <f t="shared" si="13"/>
        <v>0</v>
      </c>
      <c r="L79" s="50">
        <f t="shared" si="13"/>
        <v>0</v>
      </c>
      <c r="M79" s="50">
        <f t="shared" si="13"/>
        <v>0</v>
      </c>
      <c r="N79" s="50">
        <f t="shared" si="13"/>
        <v>0</v>
      </c>
      <c r="O79" s="50">
        <f t="shared" si="13"/>
        <v>0</v>
      </c>
      <c r="P79" s="50">
        <f t="shared" si="13"/>
        <v>0</v>
      </c>
      <c r="Q79" s="50">
        <f t="shared" si="12"/>
        <v>0</v>
      </c>
    </row>
    <row r="80" spans="2:17" ht="15.75" customHeight="1" x14ac:dyDescent="0.3">
      <c r="B80" s="64" t="s">
        <v>72</v>
      </c>
      <c r="C80" s="29">
        <v>0</v>
      </c>
      <c r="D80" s="37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f t="shared" si="12"/>
        <v>0</v>
      </c>
    </row>
    <row r="81" spans="2:17" ht="16.5" customHeight="1" x14ac:dyDescent="0.3">
      <c r="B81" s="64" t="s">
        <v>73</v>
      </c>
      <c r="C81" s="29">
        <v>0</v>
      </c>
      <c r="D81" s="37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f t="shared" si="12"/>
        <v>0</v>
      </c>
    </row>
    <row r="82" spans="2:17" ht="17.25" customHeight="1" x14ac:dyDescent="0.3">
      <c r="B82" s="63" t="s">
        <v>74</v>
      </c>
      <c r="C82" s="60">
        <f>+C83</f>
        <v>0</v>
      </c>
      <c r="D82" s="46">
        <f>+D83</f>
        <v>0</v>
      </c>
      <c r="E82" s="50">
        <f t="shared" ref="E82:P82" si="14">+E83</f>
        <v>0</v>
      </c>
      <c r="F82" s="50">
        <f t="shared" si="14"/>
        <v>0</v>
      </c>
      <c r="G82" s="50">
        <f t="shared" si="14"/>
        <v>0</v>
      </c>
      <c r="H82" s="50">
        <f t="shared" si="14"/>
        <v>0</v>
      </c>
      <c r="I82" s="50">
        <f t="shared" si="14"/>
        <v>0</v>
      </c>
      <c r="J82" s="50">
        <f t="shared" si="14"/>
        <v>0</v>
      </c>
      <c r="K82" s="50">
        <f t="shared" si="14"/>
        <v>0</v>
      </c>
      <c r="L82" s="50">
        <f t="shared" si="14"/>
        <v>0</v>
      </c>
      <c r="M82" s="50">
        <f t="shared" si="14"/>
        <v>0</v>
      </c>
      <c r="N82" s="50">
        <f t="shared" si="14"/>
        <v>0</v>
      </c>
      <c r="O82" s="50">
        <f t="shared" si="14"/>
        <v>0</v>
      </c>
      <c r="P82" s="50">
        <f t="shared" si="14"/>
        <v>0</v>
      </c>
      <c r="Q82" s="50">
        <f t="shared" si="12"/>
        <v>0</v>
      </c>
    </row>
    <row r="83" spans="2:17" ht="15" customHeight="1" x14ac:dyDescent="0.3">
      <c r="B83" s="64" t="s">
        <v>75</v>
      </c>
      <c r="C83" s="29">
        <v>0</v>
      </c>
      <c r="D83" s="37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f t="shared" si="12"/>
        <v>0</v>
      </c>
    </row>
    <row r="84" spans="2:17" ht="18.75" x14ac:dyDescent="0.3">
      <c r="B84" s="47" t="s">
        <v>65</v>
      </c>
      <c r="C84" s="56">
        <f>+C75+C10</f>
        <v>143621879</v>
      </c>
      <c r="D84" s="56">
        <f>+D75+D10</f>
        <v>0</v>
      </c>
      <c r="E84" s="56">
        <f t="shared" ref="E84:P84" si="15">+E75+E10</f>
        <v>7310698.71</v>
      </c>
      <c r="F84" s="56">
        <f>+F75+F10</f>
        <v>8927180.6600000001</v>
      </c>
      <c r="G84" s="56">
        <f t="shared" si="15"/>
        <v>9123124.2599999998</v>
      </c>
      <c r="H84" s="56">
        <f t="shared" si="15"/>
        <v>8510664.7699999996</v>
      </c>
      <c r="I84" s="56">
        <f t="shared" si="15"/>
        <v>11789198.630000001</v>
      </c>
      <c r="J84" s="56">
        <f t="shared" si="15"/>
        <v>9420068.6600000001</v>
      </c>
      <c r="K84" s="56">
        <f t="shared" si="15"/>
        <v>10322944.420000002</v>
      </c>
      <c r="L84" s="56">
        <f t="shared" si="15"/>
        <v>0</v>
      </c>
      <c r="M84" s="56">
        <f t="shared" si="15"/>
        <v>0</v>
      </c>
      <c r="N84" s="56">
        <f t="shared" si="15"/>
        <v>0</v>
      </c>
      <c r="O84" s="56">
        <f t="shared" si="15"/>
        <v>0</v>
      </c>
      <c r="P84" s="56">
        <f t="shared" si="15"/>
        <v>0</v>
      </c>
      <c r="Q84" s="56">
        <f>+Q75+Q10</f>
        <v>65403880.110000014</v>
      </c>
    </row>
    <row r="85" spans="2:17" ht="15.75" x14ac:dyDescent="0.25">
      <c r="B85" t="s">
        <v>110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 ht="15.75" x14ac:dyDescent="0.25">
      <c r="E86" s="50"/>
      <c r="F86" s="50"/>
      <c r="G86" s="50"/>
      <c r="H86" s="50"/>
      <c r="I86" s="50"/>
      <c r="J86" s="21"/>
      <c r="K86" s="21"/>
      <c r="L86" s="21"/>
      <c r="M86" s="21"/>
      <c r="N86" s="21"/>
      <c r="O86" s="21"/>
      <c r="P86" s="21"/>
      <c r="Q86" s="21"/>
    </row>
    <row r="87" spans="2:17" x14ac:dyDescent="0.25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22"/>
    </row>
    <row r="88" spans="2:17" ht="18.75" x14ac:dyDescent="0.3">
      <c r="B88" s="81" t="s">
        <v>113</v>
      </c>
      <c r="C88" s="81"/>
      <c r="D88" s="80" t="s">
        <v>117</v>
      </c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</row>
    <row r="89" spans="2:17" ht="18.75" x14ac:dyDescent="0.3">
      <c r="B89" s="81" t="s">
        <v>112</v>
      </c>
      <c r="C89" s="81"/>
      <c r="D89" s="80" t="s">
        <v>115</v>
      </c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</row>
    <row r="90" spans="2:17" ht="18.75" x14ac:dyDescent="0.3">
      <c r="B90" s="81" t="s">
        <v>114</v>
      </c>
      <c r="C90" s="81"/>
      <c r="D90" s="80" t="s">
        <v>116</v>
      </c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</row>
    <row r="93" spans="2:17" ht="18.75" x14ac:dyDescent="0.3">
      <c r="B93" s="80" t="s">
        <v>118</v>
      </c>
      <c r="C93" s="80"/>
      <c r="D93" s="80"/>
      <c r="E93" s="80"/>
      <c r="F93" s="80"/>
      <c r="G93" s="80"/>
    </row>
    <row r="94" spans="2:17" ht="18.75" x14ac:dyDescent="0.3">
      <c r="B94" s="80" t="s">
        <v>120</v>
      </c>
      <c r="C94" s="80"/>
      <c r="D94" s="80"/>
      <c r="E94" s="80"/>
      <c r="F94" s="80"/>
    </row>
    <row r="95" spans="2:17" ht="18.75" x14ac:dyDescent="0.3">
      <c r="B95" s="80" t="s">
        <v>119</v>
      </c>
      <c r="C95" s="80"/>
      <c r="D95" s="80"/>
      <c r="E95" s="80"/>
      <c r="F95" s="80"/>
    </row>
  </sheetData>
  <mergeCells count="18">
    <mergeCell ref="B3:Q3"/>
    <mergeCell ref="B4:Q4"/>
    <mergeCell ref="B8:B9"/>
    <mergeCell ref="C8:C9"/>
    <mergeCell ref="D8:D9"/>
    <mergeCell ref="B5:Q5"/>
    <mergeCell ref="B6:Q6"/>
    <mergeCell ref="B7:Q7"/>
    <mergeCell ref="E8:Q8"/>
    <mergeCell ref="B94:F94"/>
    <mergeCell ref="B95:F95"/>
    <mergeCell ref="D88:Q88"/>
    <mergeCell ref="D89:Q89"/>
    <mergeCell ref="D90:Q90"/>
    <mergeCell ref="B88:C88"/>
    <mergeCell ref="B89:C89"/>
    <mergeCell ref="B90:C90"/>
    <mergeCell ref="B93:G93"/>
  </mergeCells>
  <pageMargins left="0.37" right="0.37" top="0.22" bottom="0.2" header="0.08" footer="0.2"/>
  <pageSetup scale="41" orientation="portrait" r:id="rId1"/>
  <ignoredErrors>
    <ignoredError sqref="E10 Q53 Q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2023-08-04T19:29:14Z</cp:lastPrinted>
  <dcterms:created xsi:type="dcterms:W3CDTF">2021-07-29T18:58:50Z</dcterms:created>
  <dcterms:modified xsi:type="dcterms:W3CDTF">2023-08-04T19:30:47Z</dcterms:modified>
</cp:coreProperties>
</file>