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2023\6. JUNIO 2023\"/>
    </mc:Choice>
  </mc:AlternateContent>
  <xr:revisionPtr revIDLastSave="0" documentId="13_ncr:1_{0CAB3904-D815-4BF6-A252-97E41F2B9B3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2" l="1"/>
  <c r="C69" i="2"/>
  <c r="C66" i="2"/>
  <c r="C61" i="2"/>
  <c r="C51" i="2"/>
  <c r="C44" i="2"/>
  <c r="C35" i="2"/>
  <c r="C25" i="2"/>
  <c r="C15" i="2"/>
  <c r="C9" i="2"/>
  <c r="C80" i="2" l="1"/>
  <c r="C77" i="2"/>
  <c r="C74" i="2"/>
  <c r="Q81" i="2"/>
  <c r="P80" i="2"/>
  <c r="O80" i="2"/>
  <c r="N80" i="2"/>
  <c r="M80" i="2"/>
  <c r="L80" i="2"/>
  <c r="K80" i="2"/>
  <c r="J80" i="2"/>
  <c r="I80" i="2"/>
  <c r="H80" i="2"/>
  <c r="G80" i="2"/>
  <c r="F80" i="2"/>
  <c r="E80" i="2"/>
  <c r="Q79" i="2"/>
  <c r="Q78" i="2"/>
  <c r="P77" i="2"/>
  <c r="O77" i="2"/>
  <c r="N77" i="2"/>
  <c r="M77" i="2"/>
  <c r="L77" i="2"/>
  <c r="K77" i="2"/>
  <c r="J77" i="2"/>
  <c r="I77" i="2"/>
  <c r="H77" i="2"/>
  <c r="G77" i="2"/>
  <c r="F77" i="2"/>
  <c r="E77" i="2"/>
  <c r="Q76" i="2"/>
  <c r="Q75" i="2"/>
  <c r="E74" i="2"/>
  <c r="Q74" i="2" s="1"/>
  <c r="Q72" i="2"/>
  <c r="Q71" i="2"/>
  <c r="Q70" i="2"/>
  <c r="E69" i="2"/>
  <c r="Q69" i="2" s="1"/>
  <c r="Q68" i="2"/>
  <c r="Q67" i="2"/>
  <c r="E66" i="2"/>
  <c r="Q66" i="2" s="1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P51" i="2"/>
  <c r="O51" i="2"/>
  <c r="N51" i="2"/>
  <c r="M51" i="2"/>
  <c r="L51" i="2"/>
  <c r="K51" i="2"/>
  <c r="J51" i="2"/>
  <c r="I51" i="2"/>
  <c r="H51" i="2"/>
  <c r="G51" i="2"/>
  <c r="F51" i="2"/>
  <c r="E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P25" i="2"/>
  <c r="O25" i="2"/>
  <c r="N25" i="2"/>
  <c r="M25" i="2"/>
  <c r="L25" i="2"/>
  <c r="K25" i="2"/>
  <c r="J25" i="2"/>
  <c r="I25" i="2"/>
  <c r="H25" i="2"/>
  <c r="G25" i="2"/>
  <c r="F25" i="2"/>
  <c r="E25" i="2"/>
  <c r="Q24" i="2"/>
  <c r="Q23" i="2"/>
  <c r="Q22" i="2"/>
  <c r="Q21" i="2"/>
  <c r="Q20" i="2"/>
  <c r="Q19" i="2"/>
  <c r="Q18" i="2"/>
  <c r="Q17" i="2"/>
  <c r="Q16" i="2"/>
  <c r="J15" i="2"/>
  <c r="I15" i="2"/>
  <c r="H15" i="2"/>
  <c r="G15" i="2"/>
  <c r="F15" i="2"/>
  <c r="E15" i="2"/>
  <c r="Q14" i="2"/>
  <c r="Q13" i="2"/>
  <c r="Q12" i="2"/>
  <c r="Q11" i="2"/>
  <c r="Q10" i="2"/>
  <c r="P9" i="2"/>
  <c r="O9" i="2"/>
  <c r="N9" i="2"/>
  <c r="M9" i="2"/>
  <c r="L9" i="2"/>
  <c r="K9" i="2"/>
  <c r="J9" i="2"/>
  <c r="I9" i="2"/>
  <c r="H9" i="2"/>
  <c r="G9" i="2"/>
  <c r="F9" i="2"/>
  <c r="E9" i="2"/>
  <c r="D51" i="2"/>
  <c r="C8" i="2" l="1"/>
  <c r="Q77" i="2"/>
  <c r="Q15" i="2"/>
  <c r="Q80" i="2"/>
  <c r="E73" i="2"/>
  <c r="Q73" i="2" s="1"/>
  <c r="Q25" i="2"/>
  <c r="Q51" i="2"/>
  <c r="Q9" i="2"/>
  <c r="N8" i="2"/>
  <c r="O8" i="2" l="1"/>
  <c r="P8" i="2"/>
  <c r="M8" i="2" l="1"/>
  <c r="K8" i="2"/>
  <c r="L8" i="2"/>
  <c r="K82" i="2" l="1"/>
  <c r="G8" i="2"/>
  <c r="F8" i="2"/>
  <c r="F82" i="2" s="1"/>
  <c r="E8" i="2" l="1"/>
  <c r="P82" i="2"/>
  <c r="O82" i="2"/>
  <c r="N82" i="2"/>
  <c r="M82" i="2"/>
  <c r="L82" i="2"/>
  <c r="J8" i="2"/>
  <c r="J82" i="2" s="1"/>
  <c r="I8" i="2"/>
  <c r="I82" i="2" s="1"/>
  <c r="H8" i="2"/>
  <c r="H82" i="2" s="1"/>
  <c r="G82" i="2"/>
  <c r="Q8" i="2" l="1"/>
  <c r="Q82" i="2" s="1"/>
  <c r="E82" i="2"/>
  <c r="D80" i="2"/>
  <c r="D77" i="2"/>
  <c r="D74" i="2"/>
  <c r="D69" i="2"/>
  <c r="D66" i="2"/>
  <c r="D61" i="2"/>
  <c r="D25" i="2"/>
  <c r="D15" i="2"/>
  <c r="D9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3" i="2" l="1"/>
  <c r="D8" i="2" s="1"/>
  <c r="D82" i="2" s="1"/>
  <c r="C82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<sst xmlns="http://schemas.openxmlformats.org/spreadsheetml/2006/main" count="203" uniqueCount="122">
  <si>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</si>
  <si>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</si>
  <si>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</si>
  <si>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</si>
  <si>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</si>
  <si>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</si>
  <si>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</si>
  <si>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</si>
  <si>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</si>
  <si>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</si>
  <si>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</si>
  <si>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</si>
  <si>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</si>
  <si>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</si>
  <si>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</si>
  <si>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</si>
  <si>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</si>
  <si>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</si>
  <si>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</si>
  <si>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</si>
  <si>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</si>
  <si>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</si>
  <si>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</si>
  <si>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</si>
  <si>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</si>
  <si>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</si>
  <si>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</si>
  <si>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</si>
  <si>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</si>
  <si>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</si>
  <si>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</si>
  <si>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</si>
  <si>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</si>
  <si>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</si>
  <si>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</si>
  <si>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</si>
  <si>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</si>
  <si>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</si>
  <si>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</si>
  <si>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</si>
  <si>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</si>
  <si>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</si>
  <si>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</si>
  <si>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</si>
  <si>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</si>
  <si>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</si>
  <si>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</si>
  <si>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</si>
  <si>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</si>
  <si>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</si>
  <si>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</si>
  <si>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</si>
  <si>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</si>
  <si>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</si>
  <si>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</si>
  <si>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</si>
  <si>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</si>
  <si>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</si>
  <si>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</si>
  <si>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</si>
  <si>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</si>
  <si>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</si>
  <si>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</si>
  <si>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</si>
  <si>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</si>
  <si>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</si>
  <si>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</si>
  <si>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</si>
  <si>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</si>
  <si>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</si>
  <si>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</si>
  <si>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</si>
  <si>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</si>
  <si>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</si>
  <si>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</si>
  <si>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</si>
  <si>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</si>
  <si>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</si>
  <si>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</si>
  <si>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</si>
  <si>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</si>
  <si>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</si>
  <si>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</si>
  <si>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</si>
  <si>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</si>
  <si>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</si>
  <si>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</si>
  <si>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</si>
  <si>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</si>
  <si>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</si>
  <si>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</si>
  <si>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</si>
  <si>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</si>
  <si>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</si>
  <si>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</si>
  <si>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</si>
  <si>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</si>
  <si>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</si>
  <si>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</si>
  <si>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</si>
  <si>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</si>
  <si>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</si>
  <si>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</si>
  <si>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</si>
  <si>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</si>
  <si>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</si>
  <si>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</si>
  <si>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</si>
  <si>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</si>
  <si>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</si>
  <si>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</si>
  <si>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Gasto Devengado </t>
  </si>
  <si>
    <t xml:space="preserve">            Preparado por </t>
  </si>
  <si>
    <t xml:space="preserve">      Ilania Quezada Luciano</t>
  </si>
  <si>
    <t>Enero-Junio 2023</t>
  </si>
  <si>
    <t xml:space="preserve">        Enc. de Presupuesto</t>
  </si>
  <si>
    <t xml:space="preserve">                                                                   Autorizado por</t>
  </si>
  <si>
    <t xml:space="preserve">                                                                                 Enc. Depto. Administrativo y  Financiero</t>
  </si>
  <si>
    <t xml:space="preserve">                                                                        Pablo M. Grimaldi Hernández</t>
  </si>
  <si>
    <t xml:space="preserve">                                                                                               Claudio A. Caamaño Vélez</t>
  </si>
  <si>
    <t xml:space="preserve">                                                                                                                Director Ejecutivo</t>
  </si>
  <si>
    <t xml:space="preserve">                                                                                                                       Aprobado por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</si>
</sst>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0" fillId="0" borderId="0" xfId="0" applyNumberFormat="1"/>
    <xf numFmtId="43" fontId="7" fillId="0" borderId="0" xfId="1" applyFont="1"/>
    <xf numFmtId="43" fontId="7" fillId="0" borderId="0" xfId="0" applyNumberFormat="1" applyFont="1"/>
    <xf numFmtId="43" fontId="8" fillId="0" borderId="1" xfId="0" applyNumberFormat="1" applyFont="1" applyBorder="1"/>
    <xf numFmtId="0" fontId="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164" fontId="8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8" fillId="0" borderId="1" xfId="0" applyNumberFormat="1" applyFont="1" applyBorder="1"/>
    <xf numFmtId="43" fontId="28" fillId="0" borderId="0" xfId="1" applyFont="1"/>
    <xf numFmtId="43" fontId="5" fillId="0" borderId="0" xfId="1" applyFont="1"/>
    <xf numFmtId="43" fontId="5" fillId="0" borderId="7" xfId="1" applyFont="1" applyBorder="1"/>
    <xf numFmtId="43" fontId="28" fillId="0" borderId="0" xfId="0" applyNumberFormat="1" applyFont="1"/>
    <xf numFmtId="43" fontId="5" fillId="0" borderId="0" xfId="1" applyFont="1" applyBorder="1"/>
    <xf numFmtId="43" fontId="28" fillId="0" borderId="0" xfId="1" applyFont="1" applyBorder="1"/>
    <xf numFmtId="43" fontId="28" fillId="0" borderId="1" xfId="1" applyFont="1" applyBorder="1"/>
    <xf numFmtId="43" fontId="29" fillId="2" borderId="2" xfId="0" applyNumberFormat="1" applyFont="1" applyFill="1" applyBorder="1"/>
    <xf numFmtId="43" fontId="19" fillId="0" borderId="1" xfId="0" applyNumberFormat="1" applyFont="1" applyBorder="1"/>
    <xf numFmtId="43" fontId="19" fillId="0" borderId="0" xfId="0" applyNumberFormat="1" applyFont="1"/>
    <xf numFmtId="43" fontId="17" fillId="0" borderId="0" xfId="0" applyNumberFormat="1" applyFont="1"/>
    <xf numFmtId="164" fontId="19" fillId="0" borderId="0" xfId="0" applyNumberFormat="1" applyFont="1"/>
    <xf numFmtId="164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vertical="justify" wrapText="1" indent="2"/>
    </xf>
    <xf numFmtId="0" fontId="19" fillId="0" borderId="0" xfId="0" applyFont="1" applyAlignment="1">
      <alignment horizontal="left" vertical="justify" wrapText="1" indent="2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6" fillId="0" borderId="5" xfId="0" applyFont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4" fillId="4" borderId="1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0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161923</xdr:colOff>
      <xdr:row>0</xdr:row>
      <xdr:rowOff>123825</xdr:rowOff>
    </xdr:from>
    <xdr:to>
      <xdr:col>1</xdr:col>
      <xdr:colOff>2028824</xdr:colOff>
      <xdr:row>4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3" y="314325"/>
          <a:ext cx="1866901" cy="115252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0</xdr:row>
      <xdr:rowOff>85725</xdr:rowOff>
    </xdr:from>
    <xdr:to>
      <xdr:col>9</xdr:col>
      <xdr:colOff>914400</xdr:colOff>
      <xdr:row>4</xdr:row>
      <xdr:rowOff>180975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875" y="85725"/>
          <a:ext cx="183832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3"/>
      <c r="D2" s="23"/>
      <c r="E2" s="23"/>
      <c r="F2" s="23"/>
    </row>
    <row r="3" spans="2:16" ht="28.5" customHeight="1" x14ac:dyDescent="0.25">
      <c r="C3" s="71" t="s">
        <v>92</v>
      </c>
      <c r="D3" s="72"/>
      <c r="E3" s="72"/>
      <c r="F3" s="24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5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6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5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7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8"/>
    </row>
    <row r="9" spans="2:16" ht="23.25" customHeight="1" x14ac:dyDescent="0.3">
      <c r="C9" s="75"/>
      <c r="D9" s="77"/>
      <c r="E9" s="77"/>
      <c r="F9" s="28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8"/>
    </row>
    <row r="11" spans="2:16" ht="18.75" x14ac:dyDescent="0.3">
      <c r="C11" s="10" t="s">
        <v>1</v>
      </c>
      <c r="D11" s="36">
        <f>+D12+D13+D14+D15+D16</f>
        <v>82038945</v>
      </c>
      <c r="E11" s="37">
        <f>+E12+E13+E14+E15+E16</f>
        <v>0</v>
      </c>
      <c r="F11" s="28"/>
    </row>
    <row r="12" spans="2:16" ht="18.75" x14ac:dyDescent="0.3">
      <c r="C12" s="11" t="s">
        <v>2</v>
      </c>
      <c r="D12" s="19">
        <v>68812500</v>
      </c>
      <c r="E12" s="37">
        <v>0</v>
      </c>
      <c r="F12" s="28"/>
    </row>
    <row r="13" spans="2:16" ht="18.75" x14ac:dyDescent="0.3">
      <c r="C13" s="11" t="s">
        <v>3</v>
      </c>
      <c r="D13" s="19">
        <v>3600000</v>
      </c>
      <c r="E13" s="37">
        <v>0</v>
      </c>
      <c r="F13" s="28"/>
    </row>
    <row r="14" spans="2:16" ht="18.75" x14ac:dyDescent="0.3">
      <c r="C14" s="11" t="s">
        <v>4</v>
      </c>
      <c r="D14" s="18">
        <v>0</v>
      </c>
      <c r="E14" s="37">
        <v>0</v>
      </c>
      <c r="F14" s="28"/>
    </row>
    <row r="15" spans="2:16" ht="18.75" x14ac:dyDescent="0.3">
      <c r="C15" s="11" t="s">
        <v>5</v>
      </c>
      <c r="D15" s="19">
        <v>0</v>
      </c>
      <c r="E15" s="37">
        <v>0</v>
      </c>
      <c r="F15" s="28"/>
    </row>
    <row r="16" spans="2:16" ht="18.75" x14ac:dyDescent="0.3">
      <c r="C16" s="11" t="s">
        <v>6</v>
      </c>
      <c r="D16" s="19">
        <v>9626445</v>
      </c>
      <c r="E16" s="37">
        <v>0</v>
      </c>
      <c r="F16" s="28"/>
    </row>
    <row r="17" spans="3:6" ht="18.75" x14ac:dyDescent="0.3">
      <c r="C17" s="10" t="s">
        <v>7</v>
      </c>
      <c r="D17" s="36">
        <f>+D18+D19+D20+D21+D22+D23+D24+D25+D26</f>
        <v>30141420.330000002</v>
      </c>
      <c r="E17" s="37">
        <f>+E18+E19+E20+E21+E22+E23+E24+E25+E26</f>
        <v>0</v>
      </c>
      <c r="F17" s="28"/>
    </row>
    <row r="18" spans="3:6" ht="18.75" x14ac:dyDescent="0.3">
      <c r="C18" s="11" t="s">
        <v>8</v>
      </c>
      <c r="D18" s="19">
        <v>3855153.13</v>
      </c>
      <c r="E18" s="37">
        <v>0</v>
      </c>
      <c r="F18" s="28"/>
    </row>
    <row r="19" spans="3:6" ht="18.75" x14ac:dyDescent="0.3">
      <c r="C19" s="11" t="s">
        <v>9</v>
      </c>
      <c r="D19" s="19">
        <v>1060000</v>
      </c>
      <c r="E19" s="37">
        <v>0</v>
      </c>
      <c r="F19" s="28"/>
    </row>
    <row r="20" spans="3:6" ht="18.75" x14ac:dyDescent="0.3">
      <c r="C20" s="11" t="s">
        <v>10</v>
      </c>
      <c r="D20" s="19">
        <v>3500000</v>
      </c>
      <c r="E20" s="37">
        <v>0</v>
      </c>
      <c r="F20" s="28"/>
    </row>
    <row r="21" spans="3:6" ht="18.75" x14ac:dyDescent="0.3">
      <c r="C21" s="11" t="s">
        <v>11</v>
      </c>
      <c r="D21" s="19">
        <v>80000</v>
      </c>
      <c r="E21" s="37">
        <v>0</v>
      </c>
      <c r="F21" s="28"/>
    </row>
    <row r="22" spans="3:6" ht="18.75" x14ac:dyDescent="0.3">
      <c r="C22" s="11" t="s">
        <v>12</v>
      </c>
      <c r="D22" s="19">
        <v>385500</v>
      </c>
      <c r="E22" s="37">
        <v>0</v>
      </c>
      <c r="F22" s="23"/>
    </row>
    <row r="23" spans="3:6" ht="18.75" x14ac:dyDescent="0.3">
      <c r="C23" s="11" t="s">
        <v>13</v>
      </c>
      <c r="D23" s="19">
        <v>3980000</v>
      </c>
      <c r="E23" s="37">
        <v>0</v>
      </c>
      <c r="F23" s="23"/>
    </row>
    <row r="24" spans="3:6" ht="18.75" x14ac:dyDescent="0.3">
      <c r="C24" s="11" t="s">
        <v>14</v>
      </c>
      <c r="D24" s="19">
        <v>2139500</v>
      </c>
      <c r="E24" s="37">
        <v>0</v>
      </c>
      <c r="F24" s="23"/>
    </row>
    <row r="25" spans="3:6" ht="18.75" x14ac:dyDescent="0.3">
      <c r="C25" s="11" t="s">
        <v>15</v>
      </c>
      <c r="D25" s="19">
        <v>13444676.33</v>
      </c>
      <c r="E25" s="37">
        <v>0</v>
      </c>
      <c r="F25" s="23"/>
    </row>
    <row r="26" spans="3:6" ht="18.75" x14ac:dyDescent="0.3">
      <c r="C26" s="11" t="s">
        <v>16</v>
      </c>
      <c r="D26" s="19">
        <v>1696590.87</v>
      </c>
      <c r="E26" s="37">
        <v>0</v>
      </c>
      <c r="F26" s="23"/>
    </row>
    <row r="27" spans="3:6" ht="18.75" x14ac:dyDescent="0.3">
      <c r="C27" s="10" t="s">
        <v>17</v>
      </c>
      <c r="D27" s="36">
        <f>+D28+D29+D30+D31+D32+D33+D34+D35+D36</f>
        <v>2783086</v>
      </c>
      <c r="E27" s="37">
        <f>+E28+E29+E30+E31+E32+E33+E34+E35+E36</f>
        <v>0</v>
      </c>
      <c r="F27" s="23"/>
    </row>
    <row r="28" spans="3:6" ht="18.75" x14ac:dyDescent="0.3">
      <c r="C28" s="11" t="s">
        <v>18</v>
      </c>
      <c r="D28" s="19">
        <v>149700</v>
      </c>
      <c r="E28" s="37">
        <v>0</v>
      </c>
      <c r="F28" s="23"/>
    </row>
    <row r="29" spans="3:6" ht="18.75" x14ac:dyDescent="0.3">
      <c r="C29" s="11" t="s">
        <v>19</v>
      </c>
      <c r="D29" s="19">
        <v>287030</v>
      </c>
      <c r="E29" s="37">
        <v>0</v>
      </c>
      <c r="F29" s="23"/>
    </row>
    <row r="30" spans="3:6" ht="18.75" x14ac:dyDescent="0.3">
      <c r="C30" s="11" t="s">
        <v>20</v>
      </c>
      <c r="D30" s="19">
        <v>217321.99</v>
      </c>
      <c r="E30" s="37">
        <v>0</v>
      </c>
      <c r="F30" s="23"/>
    </row>
    <row r="31" spans="3:6" ht="18.75" x14ac:dyDescent="0.3">
      <c r="C31" s="11" t="s">
        <v>21</v>
      </c>
      <c r="D31" s="19">
        <v>19000</v>
      </c>
      <c r="E31" s="37">
        <v>0</v>
      </c>
      <c r="F31" s="23"/>
    </row>
    <row r="32" spans="3:6" ht="18.75" x14ac:dyDescent="0.3">
      <c r="C32" s="11" t="s">
        <v>22</v>
      </c>
      <c r="D32" s="19">
        <v>51500</v>
      </c>
      <c r="E32" s="37">
        <v>0</v>
      </c>
      <c r="F32" s="23"/>
    </row>
    <row r="33" spans="3:6" ht="18.75" x14ac:dyDescent="0.3">
      <c r="C33" s="11" t="s">
        <v>23</v>
      </c>
      <c r="D33" s="19">
        <v>120462</v>
      </c>
      <c r="E33" s="37">
        <v>0</v>
      </c>
      <c r="F33" s="23"/>
    </row>
    <row r="34" spans="3:6" ht="18.75" x14ac:dyDescent="0.3">
      <c r="C34" s="11" t="s">
        <v>24</v>
      </c>
      <c r="D34" s="19">
        <v>931573.74</v>
      </c>
      <c r="E34" s="37">
        <v>0</v>
      </c>
      <c r="F34" s="23"/>
    </row>
    <row r="35" spans="3:6" ht="18.75" x14ac:dyDescent="0.3">
      <c r="C35" s="11" t="s">
        <v>25</v>
      </c>
      <c r="D35" s="19">
        <v>0</v>
      </c>
      <c r="E35" s="37">
        <v>0</v>
      </c>
      <c r="F35" s="23"/>
    </row>
    <row r="36" spans="3:6" ht="18.75" x14ac:dyDescent="0.3">
      <c r="C36" s="11" t="s">
        <v>26</v>
      </c>
      <c r="D36" s="19">
        <v>1006498.27</v>
      </c>
      <c r="E36" s="37">
        <v>0</v>
      </c>
      <c r="F36" s="23"/>
    </row>
    <row r="37" spans="3:6" ht="18.75" x14ac:dyDescent="0.3">
      <c r="C37" s="10" t="s">
        <v>27</v>
      </c>
      <c r="D37" s="36">
        <f>+D38+D39+D40+D41+D42+D43+D44+D45</f>
        <v>0</v>
      </c>
      <c r="E37" s="37">
        <v>0</v>
      </c>
      <c r="F37" s="23"/>
    </row>
    <row r="38" spans="3:6" ht="18.75" x14ac:dyDescent="0.3">
      <c r="C38" s="11" t="s">
        <v>28</v>
      </c>
      <c r="D38" s="19">
        <v>0</v>
      </c>
      <c r="E38" s="37">
        <v>0</v>
      </c>
      <c r="F38" s="23"/>
    </row>
    <row r="39" spans="3:6" ht="18.75" x14ac:dyDescent="0.3">
      <c r="C39" s="11" t="s">
        <v>29</v>
      </c>
      <c r="D39" s="19">
        <v>0</v>
      </c>
      <c r="E39" s="37">
        <v>0</v>
      </c>
      <c r="F39" s="23"/>
    </row>
    <row r="40" spans="3:6" ht="18.75" x14ac:dyDescent="0.3">
      <c r="C40" s="11" t="s">
        <v>30</v>
      </c>
      <c r="D40" s="19">
        <v>0</v>
      </c>
      <c r="E40" s="37">
        <v>0</v>
      </c>
      <c r="F40" s="23"/>
    </row>
    <row r="41" spans="3:6" ht="18.75" x14ac:dyDescent="0.3">
      <c r="C41" s="11" t="s">
        <v>31</v>
      </c>
      <c r="D41" s="19">
        <v>0</v>
      </c>
      <c r="E41" s="37">
        <v>0</v>
      </c>
      <c r="F41" s="23"/>
    </row>
    <row r="42" spans="3:6" ht="18.75" x14ac:dyDescent="0.3">
      <c r="C42" s="11" t="s">
        <v>32</v>
      </c>
      <c r="D42" s="19">
        <v>0</v>
      </c>
      <c r="E42" s="37">
        <v>0</v>
      </c>
      <c r="F42" s="23"/>
    </row>
    <row r="43" spans="3:6" ht="18.75" x14ac:dyDescent="0.3">
      <c r="C43" s="11" t="s">
        <v>33</v>
      </c>
      <c r="D43" s="19">
        <v>0</v>
      </c>
      <c r="E43" s="37">
        <v>0</v>
      </c>
      <c r="F43" s="23"/>
    </row>
    <row r="44" spans="3:6" ht="18.75" x14ac:dyDescent="0.3">
      <c r="C44" s="11" t="s">
        <v>34</v>
      </c>
      <c r="D44" s="19">
        <v>0</v>
      </c>
      <c r="E44" s="37">
        <v>0</v>
      </c>
      <c r="F44" s="23"/>
    </row>
    <row r="45" spans="3:6" ht="18.75" x14ac:dyDescent="0.3">
      <c r="C45" s="11" t="s">
        <v>35</v>
      </c>
      <c r="D45" s="19">
        <v>0</v>
      </c>
      <c r="E45" s="37">
        <v>0</v>
      </c>
      <c r="F45" s="23"/>
    </row>
    <row r="46" spans="3:6" ht="18.75" x14ac:dyDescent="0.3">
      <c r="C46" s="10" t="s">
        <v>36</v>
      </c>
      <c r="D46" s="36">
        <f>+D47+D48+D49+D50+D51+D52</f>
        <v>0</v>
      </c>
      <c r="E46" s="37">
        <v>0</v>
      </c>
      <c r="F46" s="23"/>
    </row>
    <row r="47" spans="3:6" ht="18.75" x14ac:dyDescent="0.3">
      <c r="C47" s="11" t="s">
        <v>37</v>
      </c>
      <c r="D47" s="19">
        <v>0</v>
      </c>
      <c r="E47" s="37">
        <v>0</v>
      </c>
      <c r="F47" s="23"/>
    </row>
    <row r="48" spans="3:6" ht="18.75" x14ac:dyDescent="0.3">
      <c r="C48" s="11" t="s">
        <v>38</v>
      </c>
      <c r="D48" s="19">
        <v>0</v>
      </c>
      <c r="E48" s="37">
        <v>0</v>
      </c>
      <c r="F48" s="23"/>
    </row>
    <row r="49" spans="3:6" ht="18.75" x14ac:dyDescent="0.3">
      <c r="C49" s="11" t="s">
        <v>39</v>
      </c>
      <c r="D49" s="19">
        <v>0</v>
      </c>
      <c r="E49" s="37">
        <v>0</v>
      </c>
      <c r="F49" s="23"/>
    </row>
    <row r="50" spans="3:6" ht="18.75" x14ac:dyDescent="0.3">
      <c r="C50" s="11" t="s">
        <v>40</v>
      </c>
      <c r="D50" s="19">
        <v>0</v>
      </c>
      <c r="E50" s="37">
        <v>0</v>
      </c>
      <c r="F50" s="23"/>
    </row>
    <row r="51" spans="3:6" ht="18.75" x14ac:dyDescent="0.3">
      <c r="C51" s="11" t="s">
        <v>41</v>
      </c>
      <c r="D51" s="19">
        <v>0</v>
      </c>
      <c r="E51" s="37">
        <v>0</v>
      </c>
      <c r="F51" s="23"/>
    </row>
    <row r="52" spans="3:6" ht="18.75" x14ac:dyDescent="0.3">
      <c r="C52" s="11" t="s">
        <v>42</v>
      </c>
      <c r="D52" s="19">
        <v>0</v>
      </c>
      <c r="E52" s="37">
        <v>0</v>
      </c>
      <c r="F52" s="23"/>
    </row>
    <row r="53" spans="3:6" ht="18.75" x14ac:dyDescent="0.3">
      <c r="C53" s="10" t="s">
        <v>43</v>
      </c>
      <c r="D53" s="36">
        <f>+D54+D55+D56+D57+D58+D59+D60+D61+D62</f>
        <v>49540132.670000002</v>
      </c>
      <c r="E53" s="37">
        <f>+E54+E55+E56+E57+E58+E59+E60+E61+E62</f>
        <v>0</v>
      </c>
      <c r="F53" s="23"/>
    </row>
    <row r="54" spans="3:6" ht="18.75" x14ac:dyDescent="0.3">
      <c r="C54" s="11" t="s">
        <v>44</v>
      </c>
      <c r="D54" s="19">
        <v>16584279.5</v>
      </c>
      <c r="E54" s="37">
        <v>0</v>
      </c>
      <c r="F54" s="23"/>
    </row>
    <row r="55" spans="3:6" ht="18.75" x14ac:dyDescent="0.3">
      <c r="C55" s="11" t="s">
        <v>45</v>
      </c>
      <c r="D55" s="19">
        <v>554766.82000000007</v>
      </c>
      <c r="E55" s="37">
        <v>0</v>
      </c>
      <c r="F55" s="23"/>
    </row>
    <row r="56" spans="3:6" ht="18.75" x14ac:dyDescent="0.3">
      <c r="C56" s="11" t="s">
        <v>46</v>
      </c>
      <c r="D56" s="19">
        <v>362800.6</v>
      </c>
      <c r="E56" s="37">
        <v>0</v>
      </c>
      <c r="F56" s="23"/>
    </row>
    <row r="57" spans="3:6" ht="18.75" x14ac:dyDescent="0.3">
      <c r="C57" s="11" t="s">
        <v>47</v>
      </c>
      <c r="D57" s="19">
        <v>24862849.75</v>
      </c>
      <c r="E57" s="37">
        <v>0</v>
      </c>
      <c r="F57" s="23"/>
    </row>
    <row r="58" spans="3:6" ht="18.75" x14ac:dyDescent="0.3">
      <c r="C58" s="11" t="s">
        <v>48</v>
      </c>
      <c r="D58" s="19">
        <v>5102300</v>
      </c>
      <c r="E58" s="37">
        <v>0</v>
      </c>
      <c r="F58" s="23"/>
    </row>
    <row r="59" spans="3:6" ht="18.75" x14ac:dyDescent="0.3">
      <c r="C59" s="11" t="s">
        <v>49</v>
      </c>
      <c r="D59" s="19">
        <v>130000</v>
      </c>
      <c r="E59" s="37">
        <v>0</v>
      </c>
      <c r="F59" s="23"/>
    </row>
    <row r="60" spans="3:6" ht="18.75" x14ac:dyDescent="0.3">
      <c r="C60" s="11" t="s">
        <v>50</v>
      </c>
      <c r="D60" s="19">
        <v>0</v>
      </c>
      <c r="E60" s="37">
        <v>0</v>
      </c>
      <c r="F60" s="23"/>
    </row>
    <row r="61" spans="3:6" ht="18.75" x14ac:dyDescent="0.3">
      <c r="C61" s="11" t="s">
        <v>51</v>
      </c>
      <c r="D61" s="19">
        <v>1943136</v>
      </c>
      <c r="E61" s="37">
        <v>0</v>
      </c>
      <c r="F61" s="23"/>
    </row>
    <row r="62" spans="3:6" ht="18.75" x14ac:dyDescent="0.3">
      <c r="C62" s="11" t="s">
        <v>52</v>
      </c>
      <c r="D62" s="19">
        <v>0</v>
      </c>
      <c r="E62" s="37">
        <v>0</v>
      </c>
      <c r="F62" s="23"/>
    </row>
    <row r="63" spans="3:6" ht="18.75" x14ac:dyDescent="0.3">
      <c r="C63" s="10" t="s">
        <v>53</v>
      </c>
      <c r="D63" s="36">
        <f>+D64+D65+D66+D67</f>
        <v>2800000</v>
      </c>
      <c r="E63" s="37">
        <f>+E64+E65+E66+E67</f>
        <v>0</v>
      </c>
      <c r="F63" s="23"/>
    </row>
    <row r="64" spans="3:6" ht="18.75" x14ac:dyDescent="0.3">
      <c r="C64" s="11" t="s">
        <v>54</v>
      </c>
      <c r="D64" s="19">
        <v>2800000</v>
      </c>
      <c r="E64" s="37">
        <v>0</v>
      </c>
      <c r="F64" s="23"/>
    </row>
    <row r="65" spans="3:6" ht="18.75" x14ac:dyDescent="0.3">
      <c r="C65" s="11" t="s">
        <v>55</v>
      </c>
      <c r="D65" s="19">
        <v>0</v>
      </c>
      <c r="E65" s="37">
        <v>0</v>
      </c>
      <c r="F65" s="23"/>
    </row>
    <row r="66" spans="3:6" ht="18.75" x14ac:dyDescent="0.3">
      <c r="C66" s="11" t="s">
        <v>56</v>
      </c>
      <c r="D66" s="19">
        <v>0</v>
      </c>
      <c r="E66" s="37">
        <v>0</v>
      </c>
      <c r="F66" s="23"/>
    </row>
    <row r="67" spans="3:6" ht="18.75" x14ac:dyDescent="0.3">
      <c r="C67" s="11" t="s">
        <v>57</v>
      </c>
      <c r="D67" s="19">
        <v>0</v>
      </c>
      <c r="E67" s="37">
        <v>0</v>
      </c>
      <c r="F67" s="23"/>
    </row>
    <row r="68" spans="3:6" ht="18.75" x14ac:dyDescent="0.3">
      <c r="C68" s="10" t="s">
        <v>58</v>
      </c>
      <c r="D68" s="36">
        <f>+D69+D70</f>
        <v>0</v>
      </c>
      <c r="E68" s="37">
        <f>+E69+E70</f>
        <v>0</v>
      </c>
      <c r="F68" s="23"/>
    </row>
    <row r="69" spans="3:6" ht="18.75" x14ac:dyDescent="0.3">
      <c r="C69" s="11" t="s">
        <v>59</v>
      </c>
      <c r="D69" s="19">
        <v>0</v>
      </c>
      <c r="E69" s="37">
        <v>0</v>
      </c>
      <c r="F69" s="23"/>
    </row>
    <row r="70" spans="3:6" ht="18.75" x14ac:dyDescent="0.3">
      <c r="C70" s="11" t="s">
        <v>60</v>
      </c>
      <c r="D70" s="19">
        <v>0</v>
      </c>
      <c r="E70" s="37">
        <v>0</v>
      </c>
      <c r="F70" s="23"/>
    </row>
    <row r="71" spans="3:6" ht="18.75" x14ac:dyDescent="0.3">
      <c r="C71" s="10" t="s">
        <v>61</v>
      </c>
      <c r="D71" s="36">
        <f>+D72+D73+D74</f>
        <v>0</v>
      </c>
      <c r="E71" s="37">
        <f>+E72+E73+E74</f>
        <v>0</v>
      </c>
      <c r="F71" s="23"/>
    </row>
    <row r="72" spans="3:6" ht="18.75" x14ac:dyDescent="0.3">
      <c r="C72" s="11" t="s">
        <v>62</v>
      </c>
      <c r="D72" s="19">
        <v>0</v>
      </c>
      <c r="E72" s="37">
        <v>0</v>
      </c>
      <c r="F72" s="29"/>
    </row>
    <row r="73" spans="3:6" ht="18.75" x14ac:dyDescent="0.3">
      <c r="C73" s="11" t="s">
        <v>63</v>
      </c>
      <c r="D73" s="19">
        <v>0</v>
      </c>
      <c r="E73" s="37">
        <v>0</v>
      </c>
      <c r="F73" s="29"/>
    </row>
    <row r="74" spans="3:6" ht="18.75" x14ac:dyDescent="0.3">
      <c r="C74" s="11" t="s">
        <v>64</v>
      </c>
      <c r="D74" s="19">
        <v>0</v>
      </c>
      <c r="E74" s="37">
        <v>0</v>
      </c>
      <c r="F74" s="29"/>
    </row>
    <row r="75" spans="3:6" ht="18.75" x14ac:dyDescent="0.3">
      <c r="C75" s="8" t="s">
        <v>67</v>
      </c>
      <c r="D75" s="20">
        <f>+D76+D79+D82</f>
        <v>0</v>
      </c>
      <c r="E75" s="37">
        <f>+E76+E79+E82</f>
        <v>0</v>
      </c>
      <c r="F75" s="29"/>
    </row>
    <row r="76" spans="3:6" ht="18.75" x14ac:dyDescent="0.3">
      <c r="C76" s="10" t="s">
        <v>68</v>
      </c>
      <c r="D76" s="36">
        <f>+D77+D78</f>
        <v>0</v>
      </c>
      <c r="E76" s="37">
        <f>+E77+E78</f>
        <v>0</v>
      </c>
      <c r="F76" s="23"/>
    </row>
    <row r="77" spans="3:6" ht="18.75" x14ac:dyDescent="0.3">
      <c r="C77" s="11" t="s">
        <v>69</v>
      </c>
      <c r="D77" s="19">
        <v>0</v>
      </c>
      <c r="E77" s="37">
        <v>0</v>
      </c>
      <c r="F77" s="23"/>
    </row>
    <row r="78" spans="3:6" ht="18.75" x14ac:dyDescent="0.3">
      <c r="C78" s="11" t="s">
        <v>70</v>
      </c>
      <c r="D78" s="19">
        <v>0</v>
      </c>
      <c r="E78" s="37">
        <v>0</v>
      </c>
      <c r="F78" s="23"/>
    </row>
    <row r="79" spans="3:6" ht="18.75" x14ac:dyDescent="0.3">
      <c r="C79" s="10" t="s">
        <v>71</v>
      </c>
      <c r="D79" s="36">
        <f>+D80+D81</f>
        <v>0</v>
      </c>
      <c r="E79" s="37">
        <f>+E80+E81</f>
        <v>0</v>
      </c>
      <c r="F79" s="23"/>
    </row>
    <row r="80" spans="3:6" ht="18.75" x14ac:dyDescent="0.3">
      <c r="C80" s="11" t="s">
        <v>72</v>
      </c>
      <c r="D80" s="19">
        <v>0</v>
      </c>
      <c r="E80" s="37">
        <v>0</v>
      </c>
      <c r="F80" s="23"/>
    </row>
    <row r="81" spans="3:7" ht="18.75" x14ac:dyDescent="0.3">
      <c r="C81" s="11" t="s">
        <v>73</v>
      </c>
      <c r="D81" s="19">
        <v>0</v>
      </c>
      <c r="E81" s="37">
        <v>0</v>
      </c>
      <c r="F81" s="23"/>
    </row>
    <row r="82" spans="3:7" ht="18.75" x14ac:dyDescent="0.3">
      <c r="C82" s="10" t="s">
        <v>74</v>
      </c>
      <c r="D82" s="36">
        <f>+D83</f>
        <v>0</v>
      </c>
      <c r="E82" s="37">
        <f>+E83</f>
        <v>0</v>
      </c>
      <c r="F82" s="23"/>
    </row>
    <row r="83" spans="3:7" ht="18.75" x14ac:dyDescent="0.3">
      <c r="C83" s="11" t="s">
        <v>75</v>
      </c>
      <c r="D83" s="19">
        <v>0</v>
      </c>
      <c r="E83" s="37">
        <v>0</v>
      </c>
      <c r="F83" s="23"/>
    </row>
    <row r="84" spans="3:7" ht="21" x14ac:dyDescent="0.35">
      <c r="C84" s="38" t="s">
        <v>65</v>
      </c>
      <c r="D84" s="39">
        <f>+D75+D10</f>
        <v>167303584</v>
      </c>
      <c r="E84" s="40">
        <f>+E75+E10</f>
        <v>0</v>
      </c>
      <c r="F84" s="23"/>
    </row>
    <row r="85" spans="3:7" ht="18" thickBot="1" x14ac:dyDescent="0.35">
      <c r="C85" s="23" t="s">
        <v>104</v>
      </c>
      <c r="D85" s="23"/>
      <c r="E85" s="23"/>
      <c r="F85" s="23"/>
    </row>
    <row r="86" spans="3:7" ht="29.25" customHeight="1" thickBot="1" x14ac:dyDescent="0.35">
      <c r="C86" s="41" t="s">
        <v>105</v>
      </c>
      <c r="D86" s="23"/>
      <c r="E86" s="23"/>
      <c r="F86" s="23"/>
    </row>
    <row r="87" spans="3:7" ht="42" customHeight="1" thickBot="1" x14ac:dyDescent="0.35">
      <c r="C87" s="42" t="s">
        <v>106</v>
      </c>
      <c r="D87" s="23"/>
      <c r="E87" s="23"/>
      <c r="F87" s="23"/>
    </row>
    <row r="88" spans="3:7" ht="75.75" thickBot="1" x14ac:dyDescent="0.35">
      <c r="C88" s="43" t="s">
        <v>107</v>
      </c>
      <c r="D88" s="23"/>
      <c r="E88" s="23"/>
      <c r="F88" s="23"/>
    </row>
    <row r="89" spans="3:7" ht="17.25" x14ac:dyDescent="0.3">
      <c r="C89" s="30"/>
      <c r="D89" s="23"/>
      <c r="E89" s="23"/>
      <c r="F89" s="23"/>
    </row>
    <row r="90" spans="3:7" ht="17.25" x14ac:dyDescent="0.3">
      <c r="C90" s="23"/>
      <c r="D90" s="23"/>
      <c r="E90" s="23"/>
      <c r="F90" s="23"/>
    </row>
    <row r="91" spans="3:7" ht="18.75" x14ac:dyDescent="0.3">
      <c r="C91" s="68" t="s">
        <v>103</v>
      </c>
      <c r="D91" s="68"/>
      <c r="E91" s="31" t="s">
        <v>96</v>
      </c>
      <c r="F91" s="31"/>
      <c r="G91" s="15"/>
    </row>
    <row r="92" spans="3:7" ht="16.5" x14ac:dyDescent="0.25">
      <c r="C92" s="68" t="s">
        <v>108</v>
      </c>
      <c r="D92" s="68"/>
      <c r="E92" s="31" t="s">
        <v>109</v>
      </c>
      <c r="F92" s="31"/>
      <c r="G92" s="16"/>
    </row>
    <row r="93" spans="3:7" ht="18.75" customHeight="1" x14ac:dyDescent="0.25">
      <c r="C93" s="68" t="s">
        <v>102</v>
      </c>
      <c r="D93" s="68"/>
      <c r="E93" s="31" t="s">
        <v>99</v>
      </c>
      <c r="F93" s="31"/>
      <c r="G93" s="16"/>
    </row>
    <row r="94" spans="3:7" ht="18.75" customHeight="1" x14ac:dyDescent="0.25">
      <c r="C94" s="32"/>
      <c r="D94" s="32"/>
      <c r="E94" s="31"/>
      <c r="F94" s="31"/>
      <c r="G94" s="16"/>
    </row>
    <row r="95" spans="3:7" ht="18.75" x14ac:dyDescent="0.3">
      <c r="C95" s="67" t="s">
        <v>100</v>
      </c>
      <c r="D95" s="67"/>
      <c r="E95" s="67"/>
      <c r="F95" s="67"/>
      <c r="G95" s="7"/>
    </row>
    <row r="96" spans="3:7" ht="18.75" x14ac:dyDescent="0.3">
      <c r="C96" s="67" t="s">
        <v>97</v>
      </c>
      <c r="D96" s="67"/>
      <c r="E96" s="67"/>
      <c r="F96" s="67"/>
      <c r="G96" s="7"/>
    </row>
    <row r="97" spans="3:7" ht="18.75" x14ac:dyDescent="0.3">
      <c r="C97" s="67" t="s">
        <v>98</v>
      </c>
      <c r="D97" s="67"/>
      <c r="E97" s="67"/>
      <c r="F97" s="67"/>
      <c r="G97" s="13"/>
    </row>
    <row r="98" spans="3:7" ht="16.5" x14ac:dyDescent="0.25">
      <c r="C98" s="33"/>
      <c r="D98" s="34"/>
      <c r="E98" s="35"/>
      <c r="F98" s="35"/>
      <c r="G98" s="14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95"/>
  <sheetViews>
    <sheetView showGridLines="0" tabSelected="1" topLeftCell="A50" workbookViewId="0">
      <selection activeCell="D89" sqref="D89:Q89"/>
    </sheetView>
  </sheetViews>
  <sheetFormatPr defaultColWidth="11.42578125" defaultRowHeight="15" x14ac:dyDescent="0.25"/>
  <cols>
    <col min="1" max="1" width="4" customWidth="1"/>
    <col min="2" max="2" width="81.85546875" customWidth="1"/>
    <col min="3" max="3" width="20.5703125" customWidth="1"/>
    <col min="4" max="4" width="15.85546875" customWidth="1"/>
    <col min="5" max="5" width="16.28515625" customWidth="1"/>
    <col min="6" max="6" width="16.85546875" customWidth="1"/>
    <col min="7" max="8" width="16" customWidth="1"/>
    <col min="9" max="9" width="17.140625" customWidth="1"/>
    <col min="10" max="10" width="16.42578125" customWidth="1"/>
    <col min="11" max="16" width="19.85546875" hidden="1" customWidth="1"/>
    <col min="17" max="17" width="17.140625" customWidth="1"/>
  </cols>
  <sheetData>
    <row r="1" spans="2:18" ht="28.5" customHeight="1" x14ac:dyDescent="0.25">
      <c r="B1" s="80" t="s">
        <v>92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2:18" ht="21" customHeight="1" x14ac:dyDescent="0.25">
      <c r="B2" s="82" t="s">
        <v>93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2:18" ht="15.75" customHeight="1" x14ac:dyDescent="0.25">
      <c r="B3" s="87" t="s">
        <v>114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2:18" ht="21.75" customHeight="1" x14ac:dyDescent="0.25">
      <c r="B4" s="89" t="s">
        <v>95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2:18" ht="17.25" customHeight="1" x14ac:dyDescent="0.25">
      <c r="B5" s="70" t="s">
        <v>76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2:18" ht="25.5" customHeight="1" x14ac:dyDescent="0.25">
      <c r="B6" s="84" t="s">
        <v>66</v>
      </c>
      <c r="C6" s="85" t="s">
        <v>91</v>
      </c>
      <c r="D6" s="85" t="s">
        <v>90</v>
      </c>
      <c r="E6" s="91" t="s">
        <v>111</v>
      </c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2:18" ht="27" customHeight="1" x14ac:dyDescent="0.3">
      <c r="B7" s="84"/>
      <c r="C7" s="86"/>
      <c r="D7" s="86"/>
      <c r="E7" s="44" t="s">
        <v>78</v>
      </c>
      <c r="F7" s="44" t="s">
        <v>79</v>
      </c>
      <c r="G7" s="44" t="s">
        <v>80</v>
      </c>
      <c r="H7" s="44" t="s">
        <v>81</v>
      </c>
      <c r="I7" s="45" t="s">
        <v>82</v>
      </c>
      <c r="J7" s="44" t="s">
        <v>83</v>
      </c>
      <c r="K7" s="45" t="s">
        <v>84</v>
      </c>
      <c r="L7" s="44" t="s">
        <v>85</v>
      </c>
      <c r="M7" s="44" t="s">
        <v>86</v>
      </c>
      <c r="N7" s="44" t="s">
        <v>87</v>
      </c>
      <c r="O7" s="44" t="s">
        <v>88</v>
      </c>
      <c r="P7" s="45" t="s">
        <v>89</v>
      </c>
      <c r="Q7" s="44" t="s">
        <v>77</v>
      </c>
    </row>
    <row r="8" spans="2:18" ht="18" customHeight="1" x14ac:dyDescent="0.3">
      <c r="B8" s="62" t="s">
        <v>0</v>
      </c>
      <c r="C8" s="57">
        <f>+C9+C15+C25+C35+C44+C51+C61+C66+C69+C73</f>
        <v>143621879</v>
      </c>
      <c r="D8" s="9">
        <f>+D9+D15+D25+D35+D44+D51+D62+D66+D69+D73</f>
        <v>0</v>
      </c>
      <c r="E8" s="48">
        <f>+E9+E15+E25+E35+E44+E51+E62+E66+E69</f>
        <v>7310698.71</v>
      </c>
      <c r="F8" s="48">
        <f t="shared" ref="F8:G8" si="0">+F9+F15+F25+F35+F44+F51+F62+F66+F69</f>
        <v>8927180.6600000001</v>
      </c>
      <c r="G8" s="48">
        <f t="shared" si="0"/>
        <v>9123124.2599999998</v>
      </c>
      <c r="H8" s="48">
        <f t="shared" ref="H8:J8" si="1">+H9+H15+H25+H35+H44+H51+H62+H66+H69+H73</f>
        <v>8510664.7699999996</v>
      </c>
      <c r="I8" s="48">
        <f t="shared" si="1"/>
        <v>11789198.630000001</v>
      </c>
      <c r="J8" s="48">
        <f t="shared" si="1"/>
        <v>9471098.6600000001</v>
      </c>
      <c r="K8" s="48">
        <f>+K9+K15+K25+K35+K44+K51+K62+K66+K69+K73</f>
        <v>0</v>
      </c>
      <c r="L8" s="48">
        <f t="shared" ref="L8:M8" si="2">+L9+L15+L25+L35+L44+L51+L62+L66+L69+L73</f>
        <v>0</v>
      </c>
      <c r="M8" s="48">
        <f t="shared" si="2"/>
        <v>0</v>
      </c>
      <c r="N8" s="48">
        <f>+N9+N15+N25+N35+N44+N51+N61+N66+N69+N73</f>
        <v>0</v>
      </c>
      <c r="O8" s="48">
        <f>+O9+O15+O25+O35+O44+O51+O61+O66+O69+O73</f>
        <v>0</v>
      </c>
      <c r="P8" s="48">
        <f>+P9+P15+P25+P35+P44+P51+P61+P66+P69+P73</f>
        <v>0</v>
      </c>
      <c r="Q8" s="48">
        <f>+E8+F8+G8+H8+I8+J8+K8+L8+M8+N8+O8+P8</f>
        <v>55131965.690000013</v>
      </c>
    </row>
    <row r="9" spans="2:18" ht="18.75" x14ac:dyDescent="0.3">
      <c r="B9" s="63" t="s">
        <v>1</v>
      </c>
      <c r="C9" s="58">
        <f>+C10+C11+C12+C13+C14</f>
        <v>106505040</v>
      </c>
      <c r="D9" s="46">
        <f>+D10+D11+D12+D13+D14</f>
        <v>0</v>
      </c>
      <c r="E9" s="49">
        <f t="shared" ref="E9:P9" si="3">+E10+E11+E12+E13+E14</f>
        <v>7140905.9100000001</v>
      </c>
      <c r="F9" s="49">
        <f t="shared" si="3"/>
        <v>8228538.7000000002</v>
      </c>
      <c r="G9" s="49">
        <f t="shared" si="3"/>
        <v>7668391.1400000006</v>
      </c>
      <c r="H9" s="49">
        <f t="shared" si="3"/>
        <v>7624288.5</v>
      </c>
      <c r="I9" s="49">
        <f t="shared" si="3"/>
        <v>7778637.1400000006</v>
      </c>
      <c r="J9" s="49">
        <f t="shared" si="3"/>
        <v>7805818.0600000005</v>
      </c>
      <c r="K9" s="49">
        <f t="shared" si="3"/>
        <v>0</v>
      </c>
      <c r="L9" s="49">
        <f t="shared" si="3"/>
        <v>0</v>
      </c>
      <c r="M9" s="49">
        <f t="shared" si="3"/>
        <v>0</v>
      </c>
      <c r="N9" s="49">
        <f t="shared" si="3"/>
        <v>0</v>
      </c>
      <c r="O9" s="49">
        <f t="shared" si="3"/>
        <v>0</v>
      </c>
      <c r="P9" s="49">
        <f t="shared" si="3"/>
        <v>0</v>
      </c>
      <c r="Q9" s="49">
        <f t="shared" ref="Q9:Q74" si="4">+E9+F9+G9+H9+I9+J9+K9+L9+M9+N9+O9+P9</f>
        <v>46246579.450000003</v>
      </c>
    </row>
    <row r="10" spans="2:18" ht="18.75" x14ac:dyDescent="0.3">
      <c r="B10" s="64" t="s">
        <v>2</v>
      </c>
      <c r="C10" s="59">
        <v>88390993</v>
      </c>
      <c r="D10" s="37">
        <v>0</v>
      </c>
      <c r="E10" s="50">
        <v>6215000</v>
      </c>
      <c r="F10" s="50">
        <v>7186284.6299999999</v>
      </c>
      <c r="G10" s="50">
        <v>6694094.8500000006</v>
      </c>
      <c r="H10" s="50">
        <v>6630833.3300000001</v>
      </c>
      <c r="I10" s="50">
        <v>6765000</v>
      </c>
      <c r="J10" s="50">
        <v>6788000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f t="shared" si="4"/>
        <v>40279212.810000002</v>
      </c>
    </row>
    <row r="11" spans="2:18" ht="18.75" x14ac:dyDescent="0.3">
      <c r="B11" s="64" t="s">
        <v>3</v>
      </c>
      <c r="C11" s="59">
        <v>6069000</v>
      </c>
      <c r="D11" s="37">
        <v>0</v>
      </c>
      <c r="E11" s="50">
        <v>0</v>
      </c>
      <c r="F11" s="51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f t="shared" si="4"/>
        <v>0</v>
      </c>
    </row>
    <row r="12" spans="2:18" ht="18.75" x14ac:dyDescent="0.3">
      <c r="B12" s="64" t="s">
        <v>4</v>
      </c>
      <c r="C12" s="59">
        <v>0</v>
      </c>
      <c r="D12" s="37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f t="shared" si="4"/>
        <v>0</v>
      </c>
      <c r="R12" s="6"/>
    </row>
    <row r="13" spans="2:18" ht="18.75" x14ac:dyDescent="0.3">
      <c r="B13" s="64" t="s">
        <v>5</v>
      </c>
      <c r="C13" s="59">
        <v>0</v>
      </c>
      <c r="D13" s="37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f t="shared" si="4"/>
        <v>0</v>
      </c>
    </row>
    <row r="14" spans="2:18" ht="18.75" x14ac:dyDescent="0.3">
      <c r="B14" s="64" t="s">
        <v>6</v>
      </c>
      <c r="C14" s="59">
        <v>12045047</v>
      </c>
      <c r="D14" s="37">
        <v>0</v>
      </c>
      <c r="E14" s="50">
        <v>925905.91</v>
      </c>
      <c r="F14" s="50">
        <v>1042254.0700000002</v>
      </c>
      <c r="G14" s="50">
        <v>974296.29</v>
      </c>
      <c r="H14" s="50">
        <v>993455.17000000016</v>
      </c>
      <c r="I14" s="50">
        <v>1013637.1400000002</v>
      </c>
      <c r="J14" s="50">
        <v>1017818.0600000002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f t="shared" si="4"/>
        <v>5967366.6400000015</v>
      </c>
    </row>
    <row r="15" spans="2:18" ht="18.75" x14ac:dyDescent="0.3">
      <c r="B15" s="63" t="s">
        <v>7</v>
      </c>
      <c r="C15" s="58">
        <f>+C16+C17+C18+C19+C20+C21+C22+C23+C24</f>
        <v>22359330</v>
      </c>
      <c r="D15" s="46">
        <f>+D16+D17+D18+D19+D20+D21+D22+D23+D24</f>
        <v>0</v>
      </c>
      <c r="E15" s="49">
        <f t="shared" ref="E15:J15" si="5">+E16+E17+E18+E19+E20+E21+E22+E23+E24</f>
        <v>169792.8</v>
      </c>
      <c r="F15" s="49">
        <f t="shared" si="5"/>
        <v>557837.31999999995</v>
      </c>
      <c r="G15" s="49">
        <f t="shared" si="5"/>
        <v>810356.7</v>
      </c>
      <c r="H15" s="49">
        <f t="shared" si="5"/>
        <v>421192.35000000003</v>
      </c>
      <c r="I15" s="49">
        <f t="shared" si="5"/>
        <v>943123.67</v>
      </c>
      <c r="J15" s="49">
        <f t="shared" si="5"/>
        <v>1157598.49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f t="shared" si="4"/>
        <v>4059901.33</v>
      </c>
    </row>
    <row r="16" spans="2:18" ht="18.75" x14ac:dyDescent="0.3">
      <c r="B16" s="64" t="s">
        <v>8</v>
      </c>
      <c r="C16" s="59">
        <v>2650000</v>
      </c>
      <c r="D16" s="37">
        <v>0</v>
      </c>
      <c r="E16" s="50">
        <v>69643.8</v>
      </c>
      <c r="F16" s="50">
        <v>63789.72</v>
      </c>
      <c r="G16" s="50">
        <v>448854.69999999995</v>
      </c>
      <c r="H16" s="50">
        <v>72073.34</v>
      </c>
      <c r="I16" s="50">
        <v>104036.04</v>
      </c>
      <c r="J16" s="50">
        <v>258697.19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f t="shared" si="4"/>
        <v>1017094.79</v>
      </c>
    </row>
    <row r="17" spans="2:21" ht="18.75" x14ac:dyDescent="0.3">
      <c r="B17" s="64" t="s">
        <v>9</v>
      </c>
      <c r="C17" s="59">
        <v>2070000</v>
      </c>
      <c r="D17" s="37">
        <v>0</v>
      </c>
      <c r="E17" s="50">
        <v>0</v>
      </c>
      <c r="F17" s="50">
        <v>0</v>
      </c>
      <c r="G17" s="50">
        <v>60829</v>
      </c>
      <c r="H17" s="50">
        <v>1719.97</v>
      </c>
      <c r="I17" s="50">
        <v>61017.66</v>
      </c>
      <c r="J17" s="50">
        <v>26432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f t="shared" si="4"/>
        <v>149998.63</v>
      </c>
    </row>
    <row r="18" spans="2:21" ht="18.75" x14ac:dyDescent="0.3">
      <c r="B18" s="64" t="s">
        <v>10</v>
      </c>
      <c r="C18" s="59">
        <v>4000000</v>
      </c>
      <c r="D18" s="37">
        <v>0</v>
      </c>
      <c r="E18" s="50">
        <v>0</v>
      </c>
      <c r="F18" s="50">
        <v>344500</v>
      </c>
      <c r="G18" s="50">
        <v>224150</v>
      </c>
      <c r="H18" s="50">
        <v>102700</v>
      </c>
      <c r="I18" s="50">
        <v>214650</v>
      </c>
      <c r="J18" s="50">
        <v>299150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f t="shared" si="4"/>
        <v>1185150</v>
      </c>
    </row>
    <row r="19" spans="2:21" ht="18.75" x14ac:dyDescent="0.3">
      <c r="B19" s="64" t="s">
        <v>11</v>
      </c>
      <c r="C19" s="59">
        <v>300000</v>
      </c>
      <c r="D19" s="37">
        <v>0</v>
      </c>
      <c r="E19" s="50">
        <v>0</v>
      </c>
      <c r="F19" s="50">
        <v>0</v>
      </c>
      <c r="G19" s="50">
        <v>0</v>
      </c>
      <c r="H19" s="50">
        <v>0</v>
      </c>
      <c r="I19" s="50">
        <v>2340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f t="shared" si="4"/>
        <v>2340</v>
      </c>
    </row>
    <row r="20" spans="2:21" ht="18.75" x14ac:dyDescent="0.3">
      <c r="B20" s="64" t="s">
        <v>12</v>
      </c>
      <c r="C20" s="59">
        <v>1860000</v>
      </c>
      <c r="D20" s="37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f t="shared" si="4"/>
        <v>0</v>
      </c>
    </row>
    <row r="21" spans="2:21" ht="18.75" x14ac:dyDescent="0.3">
      <c r="B21" s="64" t="s">
        <v>13</v>
      </c>
      <c r="C21" s="59">
        <v>3619960</v>
      </c>
      <c r="D21" s="37">
        <v>0</v>
      </c>
      <c r="E21" s="50">
        <v>100149</v>
      </c>
      <c r="F21" s="50">
        <v>149547.6</v>
      </c>
      <c r="G21" s="50">
        <v>0</v>
      </c>
      <c r="H21" s="50">
        <v>164273.26</v>
      </c>
      <c r="I21" s="50">
        <v>281911.38</v>
      </c>
      <c r="J21" s="50">
        <v>160303.29999999999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f t="shared" si="4"/>
        <v>856184.54</v>
      </c>
    </row>
    <row r="22" spans="2:21" ht="34.5" x14ac:dyDescent="0.3">
      <c r="B22" s="65" t="s">
        <v>14</v>
      </c>
      <c r="C22" s="59">
        <v>854370</v>
      </c>
      <c r="D22" s="37">
        <v>0</v>
      </c>
      <c r="E22" s="50">
        <v>0</v>
      </c>
      <c r="F22" s="50">
        <v>0</v>
      </c>
      <c r="G22" s="50">
        <v>31683</v>
      </c>
      <c r="H22" s="50">
        <v>0</v>
      </c>
      <c r="I22" s="50">
        <v>33399.99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f t="shared" si="4"/>
        <v>65082.99</v>
      </c>
    </row>
    <row r="23" spans="2:21" ht="18.75" x14ac:dyDescent="0.3">
      <c r="B23" s="64" t="s">
        <v>15</v>
      </c>
      <c r="C23" s="59">
        <v>5925000</v>
      </c>
      <c r="D23" s="37">
        <v>0</v>
      </c>
      <c r="E23" s="50">
        <v>0</v>
      </c>
      <c r="F23" s="50">
        <v>0</v>
      </c>
      <c r="G23" s="50">
        <v>0</v>
      </c>
      <c r="H23" s="50">
        <v>13177.58</v>
      </c>
      <c r="I23" s="50">
        <v>222374.6</v>
      </c>
      <c r="J23" s="50">
        <v>413016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f t="shared" si="4"/>
        <v>648568.17999999993</v>
      </c>
    </row>
    <row r="24" spans="2:21" ht="18.75" x14ac:dyDescent="0.3">
      <c r="B24" s="64" t="s">
        <v>16</v>
      </c>
      <c r="C24" s="59">
        <v>1080000</v>
      </c>
      <c r="D24" s="37">
        <v>0</v>
      </c>
      <c r="E24" s="50">
        <v>0</v>
      </c>
      <c r="F24" s="50">
        <v>0</v>
      </c>
      <c r="G24" s="50">
        <v>44840</v>
      </c>
      <c r="H24" s="50">
        <v>67248.2</v>
      </c>
      <c r="I24" s="50">
        <v>23394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f t="shared" si="4"/>
        <v>135482.20000000001</v>
      </c>
    </row>
    <row r="25" spans="2:21" ht="18.75" x14ac:dyDescent="0.3">
      <c r="B25" s="63" t="s">
        <v>17</v>
      </c>
      <c r="C25" s="58">
        <f>+C26+C27+C28+C29+C30+C31+C32+C33+C34</f>
        <v>8301879</v>
      </c>
      <c r="D25" s="46">
        <f>+D26+D27+D28+D29+D30+D31+D32+D33+D34</f>
        <v>0</v>
      </c>
      <c r="E25" s="49">
        <f>+E26+E27+E28+E29+E30+E31+E32+E33+E34</f>
        <v>0</v>
      </c>
      <c r="F25" s="49">
        <f t="shared" ref="F25:Q25" si="6">+F26+F27+F28+F29+F30+F31+F32+F33+F34</f>
        <v>140804.63999999998</v>
      </c>
      <c r="G25" s="49">
        <f t="shared" si="6"/>
        <v>355014.88</v>
      </c>
      <c r="H25" s="49">
        <f t="shared" si="6"/>
        <v>465183.92000000004</v>
      </c>
      <c r="I25" s="49">
        <f t="shared" si="6"/>
        <v>1492172.29</v>
      </c>
      <c r="J25" s="49">
        <f t="shared" si="6"/>
        <v>234125.27999999997</v>
      </c>
      <c r="K25" s="49">
        <f t="shared" si="6"/>
        <v>0</v>
      </c>
      <c r="L25" s="49">
        <f t="shared" si="6"/>
        <v>0</v>
      </c>
      <c r="M25" s="49">
        <f t="shared" si="6"/>
        <v>0</v>
      </c>
      <c r="N25" s="49">
        <f t="shared" si="6"/>
        <v>0</v>
      </c>
      <c r="O25" s="49">
        <f t="shared" si="6"/>
        <v>0</v>
      </c>
      <c r="P25" s="49">
        <f t="shared" si="6"/>
        <v>0</v>
      </c>
      <c r="Q25" s="49">
        <f t="shared" si="6"/>
        <v>2687301.01</v>
      </c>
      <c r="R25" s="12"/>
      <c r="S25" s="12"/>
      <c r="T25" s="12"/>
      <c r="U25" s="12"/>
    </row>
    <row r="26" spans="2:21" ht="18.75" x14ac:dyDescent="0.3">
      <c r="B26" s="64" t="s">
        <v>18</v>
      </c>
      <c r="C26" s="59">
        <v>466879</v>
      </c>
      <c r="D26" s="37">
        <v>0</v>
      </c>
      <c r="E26" s="50">
        <v>0</v>
      </c>
      <c r="F26" s="50">
        <v>41032.1</v>
      </c>
      <c r="G26" s="50">
        <v>14179.52</v>
      </c>
      <c r="H26" s="50">
        <v>13933</v>
      </c>
      <c r="I26" s="50">
        <v>43858.3</v>
      </c>
      <c r="J26" s="50">
        <v>5460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f t="shared" si="4"/>
        <v>118462.92</v>
      </c>
    </row>
    <row r="27" spans="2:21" ht="18.75" x14ac:dyDescent="0.3">
      <c r="B27" s="64" t="s">
        <v>19</v>
      </c>
      <c r="C27" s="59">
        <v>217500</v>
      </c>
      <c r="D27" s="37">
        <v>0</v>
      </c>
      <c r="E27" s="50">
        <v>0</v>
      </c>
      <c r="F27" s="50">
        <v>0</v>
      </c>
      <c r="G27" s="50">
        <v>0</v>
      </c>
      <c r="H27" s="50">
        <v>0</v>
      </c>
      <c r="I27" s="50">
        <v>825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f t="shared" si="4"/>
        <v>825</v>
      </c>
      <c r="R27" s="17"/>
      <c r="S27" s="17"/>
      <c r="T27" s="17"/>
      <c r="U27" s="17"/>
    </row>
    <row r="28" spans="2:21" ht="18.75" x14ac:dyDescent="0.3">
      <c r="B28" s="64" t="s">
        <v>20</v>
      </c>
      <c r="C28" s="59">
        <v>545000</v>
      </c>
      <c r="D28" s="37">
        <v>0</v>
      </c>
      <c r="E28" s="50">
        <v>0</v>
      </c>
      <c r="F28" s="50">
        <v>73620.2</v>
      </c>
      <c r="G28" s="50">
        <v>0</v>
      </c>
      <c r="H28" s="50">
        <v>3560.5</v>
      </c>
      <c r="I28" s="50">
        <v>67544.97</v>
      </c>
      <c r="J28" s="50">
        <v>29717.120000000003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f t="shared" si="4"/>
        <v>174442.78999999998</v>
      </c>
    </row>
    <row r="29" spans="2:21" ht="18.75" x14ac:dyDescent="0.3">
      <c r="B29" s="64" t="s">
        <v>21</v>
      </c>
      <c r="C29" s="59">
        <v>30000</v>
      </c>
      <c r="D29" s="37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16663.77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f t="shared" si="4"/>
        <v>16663.77</v>
      </c>
    </row>
    <row r="30" spans="2:21" ht="18.75" x14ac:dyDescent="0.3">
      <c r="B30" s="64" t="s">
        <v>22</v>
      </c>
      <c r="C30" s="59">
        <v>250000</v>
      </c>
      <c r="D30" s="37">
        <v>0</v>
      </c>
      <c r="E30" s="50">
        <v>0</v>
      </c>
      <c r="F30" s="50">
        <v>0</v>
      </c>
      <c r="G30" s="50">
        <v>0</v>
      </c>
      <c r="H30" s="50">
        <v>3845.97</v>
      </c>
      <c r="I30" s="50">
        <v>976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f t="shared" si="4"/>
        <v>4821.9699999999993</v>
      </c>
    </row>
    <row r="31" spans="2:21" ht="18.75" x14ac:dyDescent="0.3">
      <c r="B31" s="64" t="s">
        <v>23</v>
      </c>
      <c r="C31" s="59">
        <v>250000</v>
      </c>
      <c r="D31" s="37">
        <v>0</v>
      </c>
      <c r="E31" s="50">
        <v>0</v>
      </c>
      <c r="F31" s="50">
        <v>0</v>
      </c>
      <c r="G31" s="50">
        <v>69494.92</v>
      </c>
      <c r="H31" s="50">
        <v>3563</v>
      </c>
      <c r="I31" s="50">
        <v>1354</v>
      </c>
      <c r="J31" s="50">
        <v>10819.79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f t="shared" si="4"/>
        <v>85231.709999999992</v>
      </c>
    </row>
    <row r="32" spans="2:21" ht="18.75" x14ac:dyDescent="0.3">
      <c r="B32" s="65" t="s">
        <v>24</v>
      </c>
      <c r="C32" s="59">
        <v>4150000</v>
      </c>
      <c r="D32" s="37">
        <v>0</v>
      </c>
      <c r="E32" s="50">
        <v>0</v>
      </c>
      <c r="F32" s="50">
        <v>0</v>
      </c>
      <c r="G32" s="50">
        <v>56775.7</v>
      </c>
      <c r="H32" s="50">
        <v>0</v>
      </c>
      <c r="I32" s="50">
        <v>1033775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f t="shared" si="4"/>
        <v>1090550.7</v>
      </c>
    </row>
    <row r="33" spans="2:17" ht="34.5" x14ac:dyDescent="0.3">
      <c r="B33" s="65" t="s">
        <v>25</v>
      </c>
      <c r="C33" s="59">
        <v>0</v>
      </c>
      <c r="D33" s="37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f t="shared" si="4"/>
        <v>0</v>
      </c>
    </row>
    <row r="34" spans="2:17" ht="18.75" x14ac:dyDescent="0.3">
      <c r="B34" s="64" t="s">
        <v>26</v>
      </c>
      <c r="C34" s="59">
        <v>2392500</v>
      </c>
      <c r="D34" s="37">
        <v>0</v>
      </c>
      <c r="E34" s="50">
        <v>0</v>
      </c>
      <c r="F34" s="50">
        <v>26152.34</v>
      </c>
      <c r="G34" s="50">
        <v>214564.74</v>
      </c>
      <c r="H34" s="50">
        <v>440281.45</v>
      </c>
      <c r="I34" s="50">
        <v>343839.02</v>
      </c>
      <c r="J34" s="50">
        <v>171464.59999999998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f t="shared" si="4"/>
        <v>1196302.1499999999</v>
      </c>
    </row>
    <row r="35" spans="2:17" ht="18.75" x14ac:dyDescent="0.3">
      <c r="B35" s="63" t="s">
        <v>27</v>
      </c>
      <c r="C35" s="58">
        <f>+C36+C37+C38+C39+C40+C41+C42+C43</f>
        <v>0</v>
      </c>
      <c r="D35" s="46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f t="shared" si="4"/>
        <v>0</v>
      </c>
    </row>
    <row r="36" spans="2:17" ht="18.75" x14ac:dyDescent="0.3">
      <c r="B36" s="64" t="s">
        <v>28</v>
      </c>
      <c r="C36" s="59">
        <v>0</v>
      </c>
      <c r="D36" s="37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f t="shared" si="4"/>
        <v>0</v>
      </c>
    </row>
    <row r="37" spans="2:17" ht="18.75" x14ac:dyDescent="0.3">
      <c r="B37" s="65" t="s">
        <v>29</v>
      </c>
      <c r="C37" s="59">
        <v>0</v>
      </c>
      <c r="D37" s="37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f t="shared" si="4"/>
        <v>0</v>
      </c>
    </row>
    <row r="38" spans="2:17" ht="18.75" x14ac:dyDescent="0.3">
      <c r="B38" s="65" t="s">
        <v>30</v>
      </c>
      <c r="C38" s="59">
        <v>0</v>
      </c>
      <c r="D38" s="37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f t="shared" si="4"/>
        <v>0</v>
      </c>
    </row>
    <row r="39" spans="2:17" ht="34.5" x14ac:dyDescent="0.3">
      <c r="B39" s="65" t="s">
        <v>31</v>
      </c>
      <c r="C39" s="59">
        <v>0</v>
      </c>
      <c r="D39" s="37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f t="shared" si="4"/>
        <v>0</v>
      </c>
    </row>
    <row r="40" spans="2:17" ht="34.5" x14ac:dyDescent="0.3">
      <c r="B40" s="65" t="s">
        <v>32</v>
      </c>
      <c r="C40" s="59">
        <v>0</v>
      </c>
      <c r="D40" s="37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f t="shared" si="4"/>
        <v>0</v>
      </c>
    </row>
    <row r="41" spans="2:17" ht="18.75" x14ac:dyDescent="0.3">
      <c r="B41" s="64" t="s">
        <v>33</v>
      </c>
      <c r="C41" s="59">
        <v>0</v>
      </c>
      <c r="D41" s="37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f t="shared" si="4"/>
        <v>0</v>
      </c>
    </row>
    <row r="42" spans="2:17" ht="18.75" x14ac:dyDescent="0.3">
      <c r="B42" s="64" t="s">
        <v>34</v>
      </c>
      <c r="C42" s="59">
        <v>0</v>
      </c>
      <c r="D42" s="37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f t="shared" si="4"/>
        <v>0</v>
      </c>
    </row>
    <row r="43" spans="2:17" ht="18.75" x14ac:dyDescent="0.3">
      <c r="B43" s="65" t="s">
        <v>35</v>
      </c>
      <c r="C43" s="59">
        <v>0</v>
      </c>
      <c r="D43" s="37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f t="shared" si="4"/>
        <v>0</v>
      </c>
    </row>
    <row r="44" spans="2:17" ht="18.75" x14ac:dyDescent="0.3">
      <c r="B44" s="63" t="s">
        <v>36</v>
      </c>
      <c r="C44" s="58">
        <f>+C45+C46+C47+C48+C49+C50</f>
        <v>0</v>
      </c>
      <c r="D44" s="46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f t="shared" si="4"/>
        <v>0</v>
      </c>
    </row>
    <row r="45" spans="2:17" ht="18.75" x14ac:dyDescent="0.3">
      <c r="B45" s="64" t="s">
        <v>37</v>
      </c>
      <c r="C45" s="59">
        <v>0</v>
      </c>
      <c r="D45" s="37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f t="shared" si="4"/>
        <v>0</v>
      </c>
    </row>
    <row r="46" spans="2:17" ht="18.75" x14ac:dyDescent="0.3">
      <c r="B46" s="65" t="s">
        <v>38</v>
      </c>
      <c r="C46" s="59">
        <v>0</v>
      </c>
      <c r="D46" s="37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f t="shared" si="4"/>
        <v>0</v>
      </c>
    </row>
    <row r="47" spans="2:17" ht="18.75" x14ac:dyDescent="0.3">
      <c r="B47" s="65" t="s">
        <v>39</v>
      </c>
      <c r="C47" s="59">
        <v>0</v>
      </c>
      <c r="D47" s="37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f t="shared" si="4"/>
        <v>0</v>
      </c>
    </row>
    <row r="48" spans="2:17" ht="34.5" x14ac:dyDescent="0.3">
      <c r="B48" s="65" t="s">
        <v>40</v>
      </c>
      <c r="C48" s="59">
        <v>0</v>
      </c>
      <c r="D48" s="37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f t="shared" si="4"/>
        <v>0</v>
      </c>
    </row>
    <row r="49" spans="2:17" ht="18.75" x14ac:dyDescent="0.3">
      <c r="B49" s="65" t="s">
        <v>41</v>
      </c>
      <c r="C49" s="59">
        <v>0</v>
      </c>
      <c r="D49" s="37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f t="shared" si="4"/>
        <v>0</v>
      </c>
    </row>
    <row r="50" spans="2:17" ht="18.75" x14ac:dyDescent="0.3">
      <c r="B50" s="65" t="s">
        <v>42</v>
      </c>
      <c r="C50" s="59">
        <v>0</v>
      </c>
      <c r="D50" s="37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f t="shared" si="4"/>
        <v>0</v>
      </c>
    </row>
    <row r="51" spans="2:17" ht="18.75" x14ac:dyDescent="0.3">
      <c r="B51" s="63" t="s">
        <v>43</v>
      </c>
      <c r="C51" s="58">
        <f>+C52+C53+C54+C55+C56+C57+C58+C59+C60</f>
        <v>5455630</v>
      </c>
      <c r="D51" s="36">
        <f t="shared" ref="D51:Q51" si="7">+D52+D53+D54+D55+D56+D57+D58+D59+D60</f>
        <v>0</v>
      </c>
      <c r="E51" s="52">
        <f t="shared" si="7"/>
        <v>0</v>
      </c>
      <c r="F51" s="52">
        <f t="shared" si="7"/>
        <v>0</v>
      </c>
      <c r="G51" s="52">
        <f t="shared" si="7"/>
        <v>289361.53999999998</v>
      </c>
      <c r="H51" s="52">
        <f t="shared" si="7"/>
        <v>0</v>
      </c>
      <c r="I51" s="52">
        <f t="shared" si="7"/>
        <v>1575265.53</v>
      </c>
      <c r="J51" s="52">
        <f t="shared" si="7"/>
        <v>273556.82999999996</v>
      </c>
      <c r="K51" s="52">
        <f t="shared" si="7"/>
        <v>0</v>
      </c>
      <c r="L51" s="52">
        <f t="shared" si="7"/>
        <v>0</v>
      </c>
      <c r="M51" s="52">
        <f t="shared" si="7"/>
        <v>0</v>
      </c>
      <c r="N51" s="52">
        <f t="shared" si="7"/>
        <v>0</v>
      </c>
      <c r="O51" s="52">
        <f t="shared" si="7"/>
        <v>0</v>
      </c>
      <c r="P51" s="52">
        <f t="shared" si="7"/>
        <v>0</v>
      </c>
      <c r="Q51" s="52">
        <f t="shared" si="7"/>
        <v>2138183.9</v>
      </c>
    </row>
    <row r="52" spans="2:17" ht="18.75" x14ac:dyDescent="0.3">
      <c r="B52" s="64" t="s">
        <v>44</v>
      </c>
      <c r="C52" s="59">
        <v>1444630</v>
      </c>
      <c r="D52" s="37">
        <v>0</v>
      </c>
      <c r="E52" s="50">
        <v>0</v>
      </c>
      <c r="F52" s="50">
        <v>0</v>
      </c>
      <c r="G52" s="50">
        <v>179217.5</v>
      </c>
      <c r="H52" s="50">
        <v>0</v>
      </c>
      <c r="I52" s="50">
        <v>93279</v>
      </c>
      <c r="J52" s="50">
        <v>185828.83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3">
        <f t="shared" si="4"/>
        <v>458325.32999999996</v>
      </c>
    </row>
    <row r="53" spans="2:17" ht="18.75" x14ac:dyDescent="0.3">
      <c r="B53" s="65" t="s">
        <v>45</v>
      </c>
      <c r="C53" s="59">
        <v>306000</v>
      </c>
      <c r="D53" s="37">
        <v>0</v>
      </c>
      <c r="E53" s="50">
        <v>0</v>
      </c>
      <c r="F53" s="50">
        <v>0</v>
      </c>
      <c r="G53" s="50">
        <v>95715</v>
      </c>
      <c r="H53" s="50">
        <v>0</v>
      </c>
      <c r="I53" s="50">
        <v>58500.06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3">
        <f t="shared" si="4"/>
        <v>154215.06</v>
      </c>
    </row>
    <row r="54" spans="2:17" ht="18.75" x14ac:dyDescent="0.3">
      <c r="B54" s="65" t="s">
        <v>46</v>
      </c>
      <c r="C54" s="59">
        <v>10000</v>
      </c>
      <c r="D54" s="37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3">
        <f t="shared" si="4"/>
        <v>0</v>
      </c>
    </row>
    <row r="55" spans="2:17" ht="18.75" x14ac:dyDescent="0.3">
      <c r="B55" s="65" t="s">
        <v>47</v>
      </c>
      <c r="C55" s="59">
        <v>0</v>
      </c>
      <c r="D55" s="37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3">
        <f t="shared" si="4"/>
        <v>0</v>
      </c>
    </row>
    <row r="56" spans="2:17" ht="18.75" x14ac:dyDescent="0.3">
      <c r="B56" s="65" t="s">
        <v>48</v>
      </c>
      <c r="C56" s="59">
        <v>1845000</v>
      </c>
      <c r="D56" s="37">
        <v>0</v>
      </c>
      <c r="E56" s="50">
        <v>0</v>
      </c>
      <c r="F56" s="50">
        <v>0</v>
      </c>
      <c r="G56" s="50">
        <v>14429.04</v>
      </c>
      <c r="H56" s="50">
        <v>0</v>
      </c>
      <c r="I56" s="50">
        <v>1423486.47</v>
      </c>
      <c r="J56" s="50">
        <v>36698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3">
        <f t="shared" si="4"/>
        <v>1474613.51</v>
      </c>
    </row>
    <row r="57" spans="2:17" ht="18.75" x14ac:dyDescent="0.3">
      <c r="B57" s="64" t="s">
        <v>49</v>
      </c>
      <c r="C57" s="59">
        <v>950000</v>
      </c>
      <c r="D57" s="37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3">
        <f t="shared" si="4"/>
        <v>0</v>
      </c>
    </row>
    <row r="58" spans="2:17" ht="18.75" x14ac:dyDescent="0.3">
      <c r="B58" s="64" t="s">
        <v>50</v>
      </c>
      <c r="C58" s="59">
        <v>0</v>
      </c>
      <c r="D58" s="37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3">
        <f t="shared" si="4"/>
        <v>0</v>
      </c>
    </row>
    <row r="59" spans="2:17" ht="18.75" x14ac:dyDescent="0.3">
      <c r="B59" s="64" t="s">
        <v>51</v>
      </c>
      <c r="C59" s="59">
        <v>900000</v>
      </c>
      <c r="D59" s="37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51030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3">
        <f t="shared" si="4"/>
        <v>51030</v>
      </c>
    </row>
    <row r="60" spans="2:17" ht="18.75" x14ac:dyDescent="0.3">
      <c r="B60" s="65" t="s">
        <v>52</v>
      </c>
      <c r="C60" s="59">
        <v>0</v>
      </c>
      <c r="D60" s="37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3">
        <f t="shared" si="4"/>
        <v>0</v>
      </c>
    </row>
    <row r="61" spans="2:17" ht="18.75" x14ac:dyDescent="0.3">
      <c r="B61" s="63" t="s">
        <v>53</v>
      </c>
      <c r="C61" s="58">
        <f>+C62+C63+C64+C65</f>
        <v>1000000</v>
      </c>
      <c r="D61" s="46">
        <f>+D62+D63+D64+D65</f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54">
        <f t="shared" si="4"/>
        <v>0</v>
      </c>
    </row>
    <row r="62" spans="2:17" ht="18.75" x14ac:dyDescent="0.3">
      <c r="B62" s="64" t="s">
        <v>54</v>
      </c>
      <c r="C62" s="59">
        <v>1000000</v>
      </c>
      <c r="D62" s="37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f t="shared" si="4"/>
        <v>0</v>
      </c>
    </row>
    <row r="63" spans="2:17" ht="18.75" x14ac:dyDescent="0.3">
      <c r="B63" s="64" t="s">
        <v>55</v>
      </c>
      <c r="C63" s="29">
        <v>0</v>
      </c>
      <c r="D63" s="37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f t="shared" si="4"/>
        <v>0</v>
      </c>
    </row>
    <row r="64" spans="2:17" ht="18.75" x14ac:dyDescent="0.3">
      <c r="B64" s="64" t="s">
        <v>56</v>
      </c>
      <c r="C64" s="29">
        <v>0</v>
      </c>
      <c r="D64" s="37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f t="shared" si="4"/>
        <v>0</v>
      </c>
    </row>
    <row r="65" spans="2:17" ht="36.75" customHeight="1" x14ac:dyDescent="0.3">
      <c r="B65" s="65" t="s">
        <v>57</v>
      </c>
      <c r="C65" s="29">
        <v>0</v>
      </c>
      <c r="D65" s="37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f t="shared" si="4"/>
        <v>0</v>
      </c>
    </row>
    <row r="66" spans="2:17" ht="18.75" x14ac:dyDescent="0.3">
      <c r="B66" s="66" t="s">
        <v>58</v>
      </c>
      <c r="C66" s="60">
        <f>+C67+C68</f>
        <v>0</v>
      </c>
      <c r="D66" s="46">
        <f>+D67+D68</f>
        <v>0</v>
      </c>
      <c r="E66" s="50">
        <f t="shared" ref="E66" si="8">+E67+E68</f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f t="shared" si="4"/>
        <v>0</v>
      </c>
    </row>
    <row r="67" spans="2:17" ht="18.75" x14ac:dyDescent="0.3">
      <c r="B67" s="64" t="s">
        <v>59</v>
      </c>
      <c r="C67" s="29">
        <v>0</v>
      </c>
      <c r="D67" s="37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f t="shared" si="4"/>
        <v>0</v>
      </c>
    </row>
    <row r="68" spans="2:17" ht="18.75" x14ac:dyDescent="0.3">
      <c r="B68" s="65" t="s">
        <v>60</v>
      </c>
      <c r="C68" s="29">
        <v>0</v>
      </c>
      <c r="D68" s="37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f t="shared" si="4"/>
        <v>0</v>
      </c>
    </row>
    <row r="69" spans="2:17" ht="18.75" x14ac:dyDescent="0.3">
      <c r="B69" s="63" t="s">
        <v>61</v>
      </c>
      <c r="C69" s="60">
        <f>+C70+C71+C72</f>
        <v>0</v>
      </c>
      <c r="D69" s="46">
        <f>+D70+D71+D72</f>
        <v>0</v>
      </c>
      <c r="E69" s="50">
        <f t="shared" ref="E69" si="9">+E70+E71+E72</f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f t="shared" si="4"/>
        <v>0</v>
      </c>
    </row>
    <row r="70" spans="2:17" ht="18.75" x14ac:dyDescent="0.3">
      <c r="B70" s="64" t="s">
        <v>62</v>
      </c>
      <c r="C70" s="29">
        <v>0</v>
      </c>
      <c r="D70" s="37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f t="shared" si="4"/>
        <v>0</v>
      </c>
    </row>
    <row r="71" spans="2:17" ht="18.75" x14ac:dyDescent="0.3">
      <c r="B71" s="64" t="s">
        <v>63</v>
      </c>
      <c r="C71" s="29">
        <v>0</v>
      </c>
      <c r="D71" s="37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f t="shared" si="4"/>
        <v>0</v>
      </c>
    </row>
    <row r="72" spans="2:17" ht="18.75" x14ac:dyDescent="0.3">
      <c r="B72" s="65" t="s">
        <v>64</v>
      </c>
      <c r="C72" s="29">
        <v>0</v>
      </c>
      <c r="D72" s="37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f t="shared" si="4"/>
        <v>0</v>
      </c>
    </row>
    <row r="73" spans="2:17" ht="18.75" x14ac:dyDescent="0.3">
      <c r="B73" s="62" t="s">
        <v>67</v>
      </c>
      <c r="C73" s="61">
        <f>+C74+C77</f>
        <v>0</v>
      </c>
      <c r="D73" s="9">
        <f>+D74+D77+D80</f>
        <v>0</v>
      </c>
      <c r="E73" s="55">
        <f t="shared" ref="E73" si="10">+E74+E77+E80</f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f t="shared" si="4"/>
        <v>0</v>
      </c>
    </row>
    <row r="74" spans="2:17" ht="18.75" x14ac:dyDescent="0.3">
      <c r="B74" s="63" t="s">
        <v>68</v>
      </c>
      <c r="C74" s="60">
        <f>+C75+C76</f>
        <v>0</v>
      </c>
      <c r="D74" s="46">
        <f>+D75+D76</f>
        <v>0</v>
      </c>
      <c r="E74" s="50">
        <f t="shared" ref="E74" si="11">+E75+E76</f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f t="shared" si="4"/>
        <v>0</v>
      </c>
    </row>
    <row r="75" spans="2:17" ht="18.75" x14ac:dyDescent="0.3">
      <c r="B75" s="64" t="s">
        <v>69</v>
      </c>
      <c r="C75" s="29">
        <v>0</v>
      </c>
      <c r="D75" s="37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f t="shared" ref="Q75:Q81" si="12">+E75+F75+G75+H75+I75+J75+K75+L75+M75+N75+O75+P75</f>
        <v>0</v>
      </c>
    </row>
    <row r="76" spans="2:17" ht="18.75" x14ac:dyDescent="0.3">
      <c r="B76" s="64" t="s">
        <v>70</v>
      </c>
      <c r="C76" s="29">
        <v>0</v>
      </c>
      <c r="D76" s="37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f t="shared" si="12"/>
        <v>0</v>
      </c>
    </row>
    <row r="77" spans="2:17" ht="18.75" x14ac:dyDescent="0.3">
      <c r="B77" s="63" t="s">
        <v>71</v>
      </c>
      <c r="C77" s="60">
        <f>+C78+C79</f>
        <v>0</v>
      </c>
      <c r="D77" s="46">
        <f>+D78+D79</f>
        <v>0</v>
      </c>
      <c r="E77" s="50">
        <f t="shared" ref="E77:P77" si="13">+E78+E79</f>
        <v>0</v>
      </c>
      <c r="F77" s="50">
        <f t="shared" si="13"/>
        <v>0</v>
      </c>
      <c r="G77" s="50">
        <f t="shared" si="13"/>
        <v>0</v>
      </c>
      <c r="H77" s="50">
        <f t="shared" si="13"/>
        <v>0</v>
      </c>
      <c r="I77" s="50">
        <f t="shared" si="13"/>
        <v>0</v>
      </c>
      <c r="J77" s="50">
        <f t="shared" si="13"/>
        <v>0</v>
      </c>
      <c r="K77" s="50">
        <f t="shared" si="13"/>
        <v>0</v>
      </c>
      <c r="L77" s="50">
        <f t="shared" si="13"/>
        <v>0</v>
      </c>
      <c r="M77" s="50">
        <f t="shared" si="13"/>
        <v>0</v>
      </c>
      <c r="N77" s="50">
        <f t="shared" si="13"/>
        <v>0</v>
      </c>
      <c r="O77" s="50">
        <f t="shared" si="13"/>
        <v>0</v>
      </c>
      <c r="P77" s="50">
        <f t="shared" si="13"/>
        <v>0</v>
      </c>
      <c r="Q77" s="50">
        <f t="shared" si="12"/>
        <v>0</v>
      </c>
    </row>
    <row r="78" spans="2:17" ht="18.75" x14ac:dyDescent="0.3">
      <c r="B78" s="64" t="s">
        <v>72</v>
      </c>
      <c r="C78" s="29">
        <v>0</v>
      </c>
      <c r="D78" s="37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f t="shared" si="12"/>
        <v>0</v>
      </c>
    </row>
    <row r="79" spans="2:17" ht="18.75" x14ac:dyDescent="0.3">
      <c r="B79" s="64" t="s">
        <v>73</v>
      </c>
      <c r="C79" s="29">
        <v>0</v>
      </c>
      <c r="D79" s="37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f t="shared" si="12"/>
        <v>0</v>
      </c>
    </row>
    <row r="80" spans="2:17" ht="18.75" x14ac:dyDescent="0.3">
      <c r="B80" s="63" t="s">
        <v>74</v>
      </c>
      <c r="C80" s="60">
        <f>+C81</f>
        <v>0</v>
      </c>
      <c r="D80" s="46">
        <f>+D81</f>
        <v>0</v>
      </c>
      <c r="E80" s="50">
        <f t="shared" ref="E80:P80" si="14">+E81</f>
        <v>0</v>
      </c>
      <c r="F80" s="50">
        <f t="shared" si="14"/>
        <v>0</v>
      </c>
      <c r="G80" s="50">
        <f t="shared" si="14"/>
        <v>0</v>
      </c>
      <c r="H80" s="50">
        <f t="shared" si="14"/>
        <v>0</v>
      </c>
      <c r="I80" s="50">
        <f t="shared" si="14"/>
        <v>0</v>
      </c>
      <c r="J80" s="50">
        <f t="shared" si="14"/>
        <v>0</v>
      </c>
      <c r="K80" s="50">
        <f t="shared" si="14"/>
        <v>0</v>
      </c>
      <c r="L80" s="50">
        <f t="shared" si="14"/>
        <v>0</v>
      </c>
      <c r="M80" s="50">
        <f t="shared" si="14"/>
        <v>0</v>
      </c>
      <c r="N80" s="50">
        <f t="shared" si="14"/>
        <v>0</v>
      </c>
      <c r="O80" s="50">
        <f t="shared" si="14"/>
        <v>0</v>
      </c>
      <c r="P80" s="50">
        <f t="shared" si="14"/>
        <v>0</v>
      </c>
      <c r="Q80" s="50">
        <f t="shared" si="12"/>
        <v>0</v>
      </c>
    </row>
    <row r="81" spans="2:17" ht="18.75" x14ac:dyDescent="0.3">
      <c r="B81" s="64" t="s">
        <v>75</v>
      </c>
      <c r="C81" s="29">
        <v>0</v>
      </c>
      <c r="D81" s="37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f t="shared" si="12"/>
        <v>0</v>
      </c>
    </row>
    <row r="82" spans="2:17" ht="18.75" x14ac:dyDescent="0.3">
      <c r="B82" s="47" t="s">
        <v>65</v>
      </c>
      <c r="C82" s="56">
        <f>+C73+C8</f>
        <v>143621879</v>
      </c>
      <c r="D82" s="56">
        <f>+D73+D8</f>
        <v>0</v>
      </c>
      <c r="E82" s="56">
        <f t="shared" ref="E82:Q82" si="15">+E73+E8</f>
        <v>7310698.71</v>
      </c>
      <c r="F82" s="56">
        <f>+F73+F8</f>
        <v>8927180.6600000001</v>
      </c>
      <c r="G82" s="56">
        <f t="shared" si="15"/>
        <v>9123124.2599999998</v>
      </c>
      <c r="H82" s="56">
        <f t="shared" si="15"/>
        <v>8510664.7699999996</v>
      </c>
      <c r="I82" s="56">
        <f t="shared" si="15"/>
        <v>11789198.630000001</v>
      </c>
      <c r="J82" s="56">
        <f t="shared" si="15"/>
        <v>9471098.6600000001</v>
      </c>
      <c r="K82" s="56">
        <f t="shared" si="15"/>
        <v>0</v>
      </c>
      <c r="L82" s="56">
        <f t="shared" si="15"/>
        <v>0</v>
      </c>
      <c r="M82" s="56">
        <f t="shared" si="15"/>
        <v>0</v>
      </c>
      <c r="N82" s="56">
        <f t="shared" si="15"/>
        <v>0</v>
      </c>
      <c r="O82" s="56">
        <f t="shared" si="15"/>
        <v>0</v>
      </c>
      <c r="P82" s="56">
        <f t="shared" si="15"/>
        <v>0</v>
      </c>
      <c r="Q82" s="56">
        <f t="shared" si="15"/>
        <v>55131965.690000013</v>
      </c>
    </row>
    <row r="83" spans="2:17" ht="15.75" x14ac:dyDescent="0.25">
      <c r="B83" t="s">
        <v>110</v>
      </c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2:17" ht="15.75" x14ac:dyDescent="0.25"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</row>
    <row r="85" spans="2:17" ht="15.75" x14ac:dyDescent="0.25">
      <c r="E85" s="50"/>
      <c r="F85" s="50"/>
      <c r="G85" s="50"/>
      <c r="H85" s="50"/>
      <c r="I85" s="50"/>
      <c r="J85" s="21"/>
      <c r="K85" s="21"/>
      <c r="L85" s="21"/>
      <c r="M85" s="21"/>
      <c r="N85" s="21"/>
      <c r="O85" s="21"/>
      <c r="P85" s="21"/>
      <c r="Q85" s="21"/>
    </row>
    <row r="86" spans="2:17" x14ac:dyDescent="0.25">
      <c r="D86" s="17"/>
      <c r="E86" s="17"/>
      <c r="F86" s="17"/>
      <c r="G86" s="17"/>
      <c r="H86" s="17"/>
      <c r="I86" s="17"/>
    </row>
    <row r="87" spans="2:17" x14ac:dyDescent="0.25"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22"/>
    </row>
    <row r="88" spans="2:17" ht="18.75" x14ac:dyDescent="0.3">
      <c r="B88" s="95" t="s">
        <v>113</v>
      </c>
      <c r="C88" s="95"/>
      <c r="D88" s="94" t="s">
        <v>118</v>
      </c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ht="18.75" x14ac:dyDescent="0.3">
      <c r="B89" s="95" t="s">
        <v>112</v>
      </c>
      <c r="C89" s="95"/>
      <c r="D89" s="94" t="s">
        <v>116</v>
      </c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ht="18.75" x14ac:dyDescent="0.3">
      <c r="B90" s="95" t="s">
        <v>115</v>
      </c>
      <c r="C90" s="95"/>
      <c r="D90" s="94" t="s">
        <v>117</v>
      </c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3" spans="2:17" ht="18.75" x14ac:dyDescent="0.3">
      <c r="B93" s="94" t="s">
        <v>119</v>
      </c>
      <c r="C93" s="94"/>
      <c r="D93" s="94"/>
      <c r="E93" s="94"/>
      <c r="F93" s="94"/>
      <c r="G93" s="94"/>
    </row>
    <row r="94" spans="2:17" ht="18.75" x14ac:dyDescent="0.3">
      <c r="B94" s="94" t="s">
        <v>121</v>
      </c>
      <c r="C94" s="94"/>
      <c r="D94" s="94"/>
      <c r="E94" s="94"/>
      <c r="F94" s="94"/>
    </row>
    <row r="95" spans="2:17" ht="18.75" x14ac:dyDescent="0.3">
      <c r="B95" s="94" t="s">
        <v>120</v>
      </c>
      <c r="C95" s="94"/>
      <c r="D95" s="94"/>
      <c r="E95" s="94"/>
      <c r="F95" s="94"/>
    </row>
  </sheetData>
  <mergeCells count="18">
    <mergeCell ref="B94:F94"/>
    <mergeCell ref="B95:F95"/>
    <mergeCell ref="D88:Q88"/>
    <mergeCell ref="D89:Q89"/>
    <mergeCell ref="D90:Q90"/>
    <mergeCell ref="B88:C88"/>
    <mergeCell ref="B89:C89"/>
    <mergeCell ref="B90:C90"/>
    <mergeCell ref="B93:G93"/>
    <mergeCell ref="B1:Q1"/>
    <mergeCell ref="B2:Q2"/>
    <mergeCell ref="B6:B7"/>
    <mergeCell ref="C6:C7"/>
    <mergeCell ref="D6:D7"/>
    <mergeCell ref="B3:Q3"/>
    <mergeCell ref="B4:Q4"/>
    <mergeCell ref="B5:Q5"/>
    <mergeCell ref="E6:Q6"/>
  </mergeCells>
  <pageMargins left="0.37" right="0.37" top="0.22" bottom="0.2" header="0.08" footer="0.2"/>
  <pageSetup scale="41" orientation="portrait" r:id="rId1"/>
  <ignoredErrors>
    <ignoredError sqref="E8 Q51 Q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2023-07-03T15:09:16Z</cp:lastPrinted>
  <dcterms:created xsi:type="dcterms:W3CDTF">2021-07-29T18:58:50Z</dcterms:created>
  <dcterms:modified xsi:type="dcterms:W3CDTF">2023-07-03T15:11:19Z</dcterms:modified>
</cp:coreProperties>
</file>