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C:\Users\Ilania Quezada\Desktop\Portal Transparencia2023\5. MAYO 2023\"/>
    </mc:Choice>
  </mc:AlternateContent>
  <xr:revisionPtr revIDLastSave="0" documentId="13_ncr:1_{E6EA7229-D788-4E9E-9FD2-86B9822AB765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P1 Presupuesto Aprobado" sheetId="1" state="hidden" r:id="rId1"/>
    <sheet name="P3 Ejecución Mensual" sheetId="3" r:id="rId2"/>
  </sheets>
  <definedNames>
    <definedName name="_xlnm.Print_Area" localSheetId="0">'P1 Presupuesto Aprobado'!$C$2:$F$98</definedName>
    <definedName name="_xlnm.Print_Area" localSheetId="1">'P3 Ejecución Mensual'!$C$1:$P$101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81" i="3" l="1"/>
  <c r="O80" i="3"/>
  <c r="N80" i="3"/>
  <c r="M80" i="3"/>
  <c r="L80" i="3"/>
  <c r="K80" i="3"/>
  <c r="J80" i="3"/>
  <c r="I80" i="3"/>
  <c r="H80" i="3"/>
  <c r="G80" i="3"/>
  <c r="F80" i="3"/>
  <c r="E80" i="3"/>
  <c r="D80" i="3"/>
  <c r="P80" i="3" s="1"/>
  <c r="P79" i="3"/>
  <c r="P78" i="3"/>
  <c r="O77" i="3"/>
  <c r="N77" i="3"/>
  <c r="M77" i="3"/>
  <c r="L77" i="3"/>
  <c r="K77" i="3"/>
  <c r="J77" i="3"/>
  <c r="I77" i="3"/>
  <c r="H77" i="3"/>
  <c r="G77" i="3"/>
  <c r="F77" i="3"/>
  <c r="E77" i="3"/>
  <c r="D77" i="3"/>
  <c r="P77" i="3" s="1"/>
  <c r="P76" i="3"/>
  <c r="P75" i="3"/>
  <c r="D74" i="3"/>
  <c r="P74" i="3" s="1"/>
  <c r="P72" i="3"/>
  <c r="P71" i="3"/>
  <c r="P70" i="3"/>
  <c r="D69" i="3"/>
  <c r="P69" i="3" s="1"/>
  <c r="P68" i="3"/>
  <c r="P67" i="3"/>
  <c r="D66" i="3"/>
  <c r="P66" i="3" s="1"/>
  <c r="P65" i="3"/>
  <c r="P64" i="3"/>
  <c r="P63" i="3"/>
  <c r="P62" i="3"/>
  <c r="P61" i="3"/>
  <c r="P60" i="3"/>
  <c r="P59" i="3"/>
  <c r="P58" i="3"/>
  <c r="P57" i="3"/>
  <c r="P56" i="3"/>
  <c r="P55" i="3"/>
  <c r="P54" i="3"/>
  <c r="P53" i="3"/>
  <c r="P52" i="3"/>
  <c r="P51" i="3" s="1"/>
  <c r="O51" i="3"/>
  <c r="N51" i="3"/>
  <c r="M51" i="3"/>
  <c r="L51" i="3"/>
  <c r="K51" i="3"/>
  <c r="J51" i="3"/>
  <c r="I51" i="3"/>
  <c r="H51" i="3"/>
  <c r="G51" i="3"/>
  <c r="F51" i="3"/>
  <c r="E51" i="3"/>
  <c r="D51" i="3"/>
  <c r="P50" i="3"/>
  <c r="P49" i="3"/>
  <c r="P48" i="3"/>
  <c r="P47" i="3"/>
  <c r="P46" i="3"/>
  <c r="P45" i="3"/>
  <c r="P44" i="3"/>
  <c r="P43" i="3"/>
  <c r="P42" i="3"/>
  <c r="P41" i="3"/>
  <c r="P40" i="3"/>
  <c r="P39" i="3"/>
  <c r="P38" i="3"/>
  <c r="P37" i="3"/>
  <c r="P36" i="3"/>
  <c r="P35" i="3"/>
  <c r="P34" i="3"/>
  <c r="P33" i="3"/>
  <c r="P32" i="3"/>
  <c r="P31" i="3"/>
  <c r="P30" i="3"/>
  <c r="P29" i="3"/>
  <c r="P28" i="3"/>
  <c r="P25" i="3" s="1"/>
  <c r="P27" i="3"/>
  <c r="P26" i="3"/>
  <c r="O25" i="3"/>
  <c r="O8" i="3" s="1"/>
  <c r="N25" i="3"/>
  <c r="N8" i="3" s="1"/>
  <c r="M25" i="3"/>
  <c r="M8" i="3" s="1"/>
  <c r="L25" i="3"/>
  <c r="K25" i="3"/>
  <c r="J25" i="3"/>
  <c r="I25" i="3"/>
  <c r="I8" i="3" s="1"/>
  <c r="H25" i="3"/>
  <c r="G25" i="3"/>
  <c r="F25" i="3"/>
  <c r="E25" i="3"/>
  <c r="D25" i="3"/>
  <c r="P24" i="3"/>
  <c r="P23" i="3"/>
  <c r="P22" i="3"/>
  <c r="P21" i="3"/>
  <c r="P20" i="3"/>
  <c r="P19" i="3"/>
  <c r="P18" i="3"/>
  <c r="P17" i="3"/>
  <c r="P16" i="3"/>
  <c r="H15" i="3"/>
  <c r="H8" i="3" s="1"/>
  <c r="G15" i="3"/>
  <c r="G8" i="3" s="1"/>
  <c r="F15" i="3"/>
  <c r="F8" i="3" s="1"/>
  <c r="E15" i="3"/>
  <c r="E8" i="3" s="1"/>
  <c r="D15" i="3"/>
  <c r="P15" i="3" s="1"/>
  <c r="P14" i="3"/>
  <c r="P13" i="3"/>
  <c r="P12" i="3"/>
  <c r="P11" i="3"/>
  <c r="P10" i="3"/>
  <c r="O9" i="3"/>
  <c r="N9" i="3"/>
  <c r="M9" i="3"/>
  <c r="L9" i="3"/>
  <c r="K9" i="3"/>
  <c r="J9" i="3"/>
  <c r="J8" i="3" s="1"/>
  <c r="I9" i="3"/>
  <c r="H9" i="3"/>
  <c r="G9" i="3"/>
  <c r="F9" i="3"/>
  <c r="E9" i="3"/>
  <c r="D9" i="3"/>
  <c r="P9" i="3" s="1"/>
  <c r="L8" i="3"/>
  <c r="K8" i="3"/>
  <c r="D8" i="3" l="1"/>
  <c r="P8" i="3" s="1"/>
  <c r="D73" i="3"/>
  <c r="P73" i="3" s="1"/>
  <c r="F82" i="3"/>
  <c r="H82" i="3"/>
  <c r="J82" i="3"/>
  <c r="L82" i="3"/>
  <c r="N82" i="3"/>
  <c r="M82" i="3"/>
  <c r="O82" i="3"/>
  <c r="I82" i="3" l="1"/>
  <c r="G82" i="3"/>
  <c r="E82" i="3"/>
  <c r="K82" i="3"/>
  <c r="E82" i="1" l="1"/>
  <c r="E79" i="1"/>
  <c r="E76" i="1"/>
  <c r="E71" i="1"/>
  <c r="E68" i="1"/>
  <c r="E63" i="1"/>
  <c r="E53" i="1"/>
  <c r="E11" i="1"/>
  <c r="E17" i="1"/>
  <c r="E27" i="1"/>
  <c r="D63" i="1"/>
  <c r="D68" i="1"/>
  <c r="D71" i="1"/>
  <c r="D76" i="1"/>
  <c r="D79" i="1"/>
  <c r="D82" i="1"/>
  <c r="D53" i="1"/>
  <c r="D46" i="1"/>
  <c r="D37" i="1"/>
  <c r="D27" i="1"/>
  <c r="D17" i="1"/>
  <c r="D11" i="1"/>
  <c r="D75" i="1" l="1"/>
  <c r="D10" i="1" s="1"/>
  <c r="D84" i="1" s="1"/>
  <c r="E75" i="1"/>
  <c r="E10" i="1" s="1"/>
  <c r="E84" i="1" s="1"/>
  <c r="D82" i="3" l="1"/>
  <c r="P82" i="3"/>
</calcChain>
</file>

<file path=xl/sharedStrings.xml><?xml version="1.0" encoding="utf-8"?>
<sst xmlns="http://schemas.openxmlformats.org/spreadsheetml/2006/main" count="202" uniqueCount="123">
  <si>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</si>
  <si>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</si>
  <si>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</si>
  <si>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</si>
  <si>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</si>
  <si>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</si>
  <si>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</si>
  <si>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</si>
  <si>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</si>
  <si>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</si>
  <si>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</si>
  <si>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</si>
  <si>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</si>
  <si>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</si>
  <si>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</si>
  <si>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</si>
  <si>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</si>
  <si>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</si>
  <si>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</si>
  <si>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</si>
  <si>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</si>
  <si>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</si>
  <si>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</si>
  <si>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</si>
  <si>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</si>
  <si>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</si>
  <si>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</si>
  <si>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</si>
  <si>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</si>
  <si>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</si>
  <si>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</si>
  <si>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</si>
  <si>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</si>
  <si>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</si>
  <si>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</si>
  <si>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</si>
  <si>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</si>
  <si>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</si>
  <si>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</si>
  <si>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</si>
  <si>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</si>
  <si>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</si>
  <si>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</si>
  <si>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</si>
  <si>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</si>
  <si>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</si>
  <si>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</si>
  <si>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</si>
  <si>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</si>
  <si>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</si>
  <si>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</si>
  <si>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</si>
  <si>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</si>
  <si>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</si>
  <si>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</si>
  <si>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</si>
  <si>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</si>
  <si>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</si>
  <si>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</si>
  <si>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</si>
  <si>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</si>
  <si>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</si>
  <si>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</si>
  <si>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</si>
  <si>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</si>
  <si>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</si>
  <si>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</si>
  <si>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</si>
  <si>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</si>
  <si>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</si>
  <si>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</si>
  <si>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</si>
  <si>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</si>
  <si>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</si>
  <si>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</si>
  <si>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</si>
  <si>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</si>
  <si>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</si>
  <si>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</si>
  <si>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</si>
  <si>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</si>
  <si>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</si>
  <si>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</si>
  <si>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</si>
  <si>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</si>
  <si>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</si>
  <si>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</si>
  <si>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</si>
  <si>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</si>
  <si>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</si>
  <si>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>Presupuesto Modificado</t>
  </si>
  <si>
    <t>Presupuesto Aprobado</t>
  </si>
  <si>
    <t>Ministerio de Agricultura</t>
  </si>
  <si>
    <t>Dirección Ejecutiva de la Comisión de Fomento a la Tecnificación del Sistema Nacional de Riego</t>
  </si>
  <si>
    <t>Año 2022</t>
  </si>
  <si>
    <t xml:space="preserve">Ejecución de Gasto y Aplicaciones Financieras </t>
  </si>
  <si>
    <t>Pablo M. Grimaldi Hernández</t>
  </si>
  <si>
    <t>Autorizado por</t>
  </si>
  <si>
    <t>Director Ejecutivo</t>
  </si>
  <si>
    <t xml:space="preserve">   Enc. Depto.  Adm. y Financ.</t>
  </si>
  <si>
    <t xml:space="preserve">  Claudio A. Caamaño Vélez</t>
  </si>
  <si>
    <t xml:space="preserve">Presupuesto de Gasto y Aplicaciones Financieras </t>
  </si>
  <si>
    <t xml:space="preserve">                                                                                    Pablo M. Grimaldi Hernández</t>
  </si>
  <si>
    <t xml:space="preserve">      Analista de Presupuesto</t>
  </si>
  <si>
    <t xml:space="preserve">                                                            Director Ejecutivo</t>
  </si>
  <si>
    <t xml:space="preserve">     Ilania Quezada Luciano</t>
  </si>
  <si>
    <r>
      <rPr>
        <b/>
        <sz val="13"/>
        <color theme="1"/>
        <rFont val="Calibri"/>
        <family val="2"/>
        <scheme val="minor"/>
      </rPr>
      <t>Fuente:</t>
    </r>
    <r>
      <rPr>
        <sz val="13"/>
        <color theme="1"/>
        <rFont val="Calibri"/>
        <family val="2"/>
        <scheme val="minor"/>
      </rPr>
      <t xml:space="preserve"> Sistema de Información de la Gestión Financiera ( SIGEF)</t>
    </r>
  </si>
  <si>
    <r>
      <rPr>
        <b/>
        <sz val="14"/>
        <color theme="1"/>
        <rFont val="Calibri"/>
        <family val="2"/>
        <scheme val="minor"/>
      </rPr>
      <t>Presupuesto aprobado:</t>
    </r>
    <r>
      <rPr>
        <sz val="14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</si>
  <si>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4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</si>
  <si>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4"/>
        <color theme="1"/>
        <rFont val="Calibri"/>
        <family val="2"/>
        <scheme val="minor"/>
      </rPr>
      <t>Total devengado:</t>
    </r>
    <r>
      <rPr>
        <sz val="14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</si>
  <si>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           Preparado por </t>
  </si>
  <si>
    <t xml:space="preserve">            Revisado por</t>
  </si>
  <si>
    <r>
      <rPr>
        <b/>
        <sz val="17"/>
        <color theme="1"/>
        <rFont val="Calibri"/>
        <family val="2"/>
        <scheme val="minor"/>
      </rPr>
      <t>Fuente:</t>
    </r>
    <r>
      <rPr>
        <sz val="17"/>
        <color theme="1"/>
        <rFont val="Calibri"/>
        <family val="2"/>
        <scheme val="minor"/>
      </rPr>
      <t xml:space="preserve"> Sistema de Información de la Gestión Financiera ( SIGEF)</t>
    </r>
  </si>
  <si>
    <t xml:space="preserve">                          Ilania Quezada Luciano</t>
  </si>
  <si>
    <t>Mayo 2023</t>
  </si>
  <si>
    <t xml:space="preserve">                                Preparado por </t>
  </si>
  <si>
    <t xml:space="preserve">                                                  Autorizado por</t>
  </si>
  <si>
    <t xml:space="preserve">                             Enc. de Presupuesto</t>
  </si>
  <si>
    <t xml:space="preserve">                                                                                 Enc. Depto. Adm. y  Financiero</t>
  </si>
  <si>
    <t xml:space="preserve">                   Autorizado por</t>
  </si>
  <si>
    <t xml:space="preserve">                                                                                                        Aprobado por</t>
  </si>
  <si>
    <t xml:space="preserve">                                                                                                                                      Director Ejecutivo</t>
  </si>
  <si>
    <t xml:space="preserve">                                                Claudio A. CamañoVélez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</si>
</sst>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4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8"/>
      <color rgb="FF000000"/>
      <name val="Calibri"/>
      <family val="2"/>
      <scheme val="minor"/>
    </font>
    <font>
      <b/>
      <sz val="13"/>
      <color rgb="FF000000"/>
      <name val="Calibri"/>
      <family val="2"/>
      <scheme val="minor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6"/>
      <color theme="1"/>
      <name val="Times New Roman"/>
      <family val="1"/>
    </font>
    <font>
      <sz val="16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sz val="13"/>
      <color rgb="FF000000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3"/>
      <name val="Times New Roman"/>
      <family val="1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  <font>
      <b/>
      <sz val="16"/>
      <color theme="0"/>
      <name val="Calibri"/>
      <family val="2"/>
      <scheme val="minor"/>
    </font>
    <font>
      <b/>
      <sz val="17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7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8"/>
      <name val="Times New Roman"/>
      <family val="1"/>
    </font>
    <font>
      <b/>
      <sz val="18"/>
      <color theme="1"/>
      <name val="Times New Roman"/>
      <family val="1"/>
    </font>
    <font>
      <b/>
      <sz val="22"/>
      <color rgb="FF00000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1"/>
      <color theme="0"/>
      <name val="Calibri"/>
      <family val="2"/>
      <scheme val="minor"/>
    </font>
    <font>
      <b/>
      <sz val="21"/>
      <color theme="1"/>
      <name val="Calibri"/>
      <family val="2"/>
      <scheme val="minor"/>
    </font>
    <font>
      <sz val="21"/>
      <color theme="1"/>
      <name val="Calibri"/>
      <family val="2"/>
      <scheme val="minor"/>
    </font>
    <font>
      <b/>
      <sz val="20"/>
      <color theme="1"/>
      <name val="Times New Roman"/>
      <family val="1"/>
    </font>
    <font>
      <sz val="20"/>
      <color theme="1"/>
      <name val="Calibri"/>
      <family val="2"/>
      <scheme val="minor"/>
    </font>
    <font>
      <b/>
      <sz val="22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8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3">
    <xf numFmtId="0" fontId="0" fillId="0" borderId="0" xfId="0"/>
    <xf numFmtId="0" fontId="2" fillId="0" borderId="0" xfId="0" applyFont="1" applyAlignment="1">
      <alignment vertical="center" wrapText="1" readingOrder="1"/>
    </xf>
    <xf numFmtId="0" fontId="3" fillId="0" borderId="0" xfId="0" applyFont="1" applyAlignment="1">
      <alignment vertical="top" wrapText="1" readingOrder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6" fillId="0" borderId="0" xfId="0" applyFont="1"/>
    <xf numFmtId="0" fontId="7" fillId="0" borderId="1" xfId="0" applyFont="1" applyBorder="1" applyAlignment="1">
      <alignment horizontal="left"/>
    </xf>
    <xf numFmtId="164" fontId="7" fillId="0" borderId="1" xfId="0" applyNumberFormat="1" applyFont="1" applyBorder="1"/>
    <xf numFmtId="0" fontId="7" fillId="0" borderId="0" xfId="0" applyFont="1" applyAlignment="1">
      <alignment horizontal="left" indent="1"/>
    </xf>
    <xf numFmtId="0" fontId="6" fillId="0" borderId="0" xfId="0" applyFont="1" applyAlignment="1">
      <alignment horizontal="left" indent="2"/>
    </xf>
    <xf numFmtId="0" fontId="6" fillId="0" borderId="8" xfId="0" applyFont="1" applyBorder="1"/>
    <xf numFmtId="0" fontId="13" fillId="0" borderId="0" xfId="0" applyFont="1"/>
    <xf numFmtId="0" fontId="14" fillId="0" borderId="0" xfId="0" applyFont="1"/>
    <xf numFmtId="0" fontId="12" fillId="0" borderId="0" xfId="0" applyFont="1"/>
    <xf numFmtId="0" fontId="15" fillId="0" borderId="0" xfId="0" applyFont="1" applyAlignment="1">
      <alignment horizontal="center"/>
    </xf>
    <xf numFmtId="43" fontId="6" fillId="0" borderId="0" xfId="1" applyFont="1"/>
    <xf numFmtId="0" fontId="7" fillId="0" borderId="0" xfId="0" applyFont="1"/>
    <xf numFmtId="43" fontId="6" fillId="0" borderId="0" xfId="0" applyNumberFormat="1" applyFont="1"/>
    <xf numFmtId="43" fontId="7" fillId="0" borderId="1" xfId="0" applyNumberFormat="1" applyFont="1" applyBorder="1"/>
    <xf numFmtId="0" fontId="4" fillId="0" borderId="0" xfId="0" applyFont="1"/>
    <xf numFmtId="0" fontId="17" fillId="0" borderId="0" xfId="0" applyFont="1"/>
    <xf numFmtId="0" fontId="16" fillId="0" borderId="0" xfId="0" applyFont="1"/>
    <xf numFmtId="0" fontId="18" fillId="0" borderId="0" xfId="0" applyFont="1"/>
    <xf numFmtId="0" fontId="19" fillId="0" borderId="0" xfId="0" applyFont="1" applyAlignment="1">
      <alignment vertical="center" wrapText="1" readingOrder="1"/>
    </xf>
    <xf numFmtId="0" fontId="19" fillId="0" borderId="0" xfId="0" applyFont="1" applyAlignment="1">
      <alignment vertical="top" wrapText="1" readingOrder="1"/>
    </xf>
    <xf numFmtId="0" fontId="18" fillId="0" borderId="0" xfId="0" applyFont="1" applyAlignment="1">
      <alignment vertical="center"/>
    </xf>
    <xf numFmtId="0" fontId="19" fillId="0" borderId="0" xfId="0" applyFont="1" applyAlignment="1">
      <alignment horizontal="center" vertical="top" wrapText="1" readingOrder="1"/>
    </xf>
    <xf numFmtId="0" fontId="18" fillId="3" borderId="0" xfId="0" applyFont="1" applyFill="1"/>
    <xf numFmtId="164" fontId="18" fillId="0" borderId="0" xfId="0" applyNumberFormat="1" applyFont="1"/>
    <xf numFmtId="0" fontId="18" fillId="0" borderId="0" xfId="0" applyFont="1" applyAlignment="1">
      <alignment wrapText="1"/>
    </xf>
    <xf numFmtId="0" fontId="22" fillId="0" borderId="0" xfId="0" applyFont="1"/>
    <xf numFmtId="0" fontId="21" fillId="0" borderId="0" xfId="0" applyFont="1" applyAlignment="1">
      <alignment horizontal="left" vertical="top"/>
    </xf>
    <xf numFmtId="0" fontId="23" fillId="0" borderId="0" xfId="0" applyFont="1" applyAlignment="1">
      <alignment horizontal="left"/>
    </xf>
    <xf numFmtId="0" fontId="23" fillId="0" borderId="0" xfId="0" applyFont="1"/>
    <xf numFmtId="4" fontId="23" fillId="0" borderId="0" xfId="0" applyNumberFormat="1" applyFont="1"/>
    <xf numFmtId="43" fontId="7" fillId="0" borderId="0" xfId="0" applyNumberFormat="1" applyFont="1"/>
    <xf numFmtId="164" fontId="6" fillId="0" borderId="0" xfId="0" applyNumberFormat="1" applyFont="1"/>
    <xf numFmtId="0" fontId="24" fillId="2" borderId="2" xfId="0" applyFont="1" applyFill="1" applyBorder="1" applyAlignment="1">
      <alignment vertical="center"/>
    </xf>
    <xf numFmtId="43" fontId="24" fillId="2" borderId="2" xfId="0" applyNumberFormat="1" applyFont="1" applyFill="1" applyBorder="1"/>
    <xf numFmtId="164" fontId="24" fillId="2" borderId="2" xfId="0" applyNumberFormat="1" applyFont="1" applyFill="1" applyBorder="1"/>
    <xf numFmtId="0" fontId="6" fillId="0" borderId="9" xfId="0" applyFont="1" applyBorder="1" applyAlignment="1">
      <alignment vertical="center"/>
    </xf>
    <xf numFmtId="0" fontId="7" fillId="0" borderId="9" xfId="0" applyFont="1" applyBorder="1" applyAlignment="1">
      <alignment wrapText="1"/>
    </xf>
    <xf numFmtId="0" fontId="6" fillId="0" borderId="9" xfId="0" applyFont="1" applyBorder="1" applyAlignment="1">
      <alignment wrapText="1"/>
    </xf>
    <xf numFmtId="43" fontId="26" fillId="0" borderId="0" xfId="1" applyFont="1"/>
    <xf numFmtId="0" fontId="27" fillId="0" borderId="0" xfId="0" applyFont="1"/>
    <xf numFmtId="0" fontId="29" fillId="0" borderId="0" xfId="0" applyFont="1" applyAlignment="1">
      <alignment vertical="top"/>
    </xf>
    <xf numFmtId="0" fontId="26" fillId="0" borderId="0" xfId="0" applyFont="1"/>
    <xf numFmtId="0" fontId="30" fillId="0" borderId="0" xfId="0" applyFont="1"/>
    <xf numFmtId="0" fontId="28" fillId="0" borderId="0" xfId="0" applyFont="1"/>
    <xf numFmtId="0" fontId="30" fillId="0" borderId="0" xfId="0" applyFont="1" applyAlignment="1">
      <alignment horizontal="center"/>
    </xf>
    <xf numFmtId="0" fontId="33" fillId="2" borderId="3" xfId="0" applyFont="1" applyFill="1" applyBorder="1" applyAlignment="1">
      <alignment horizontal="left" vertical="center"/>
    </xf>
    <xf numFmtId="0" fontId="33" fillId="4" borderId="3" xfId="0" applyFont="1" applyFill="1" applyBorder="1" applyAlignment="1">
      <alignment horizontal="center" vertical="center"/>
    </xf>
    <xf numFmtId="0" fontId="33" fillId="4" borderId="7" xfId="0" applyFont="1" applyFill="1" applyBorder="1" applyAlignment="1">
      <alignment horizontal="center" vertical="center"/>
    </xf>
    <xf numFmtId="0" fontId="34" fillId="0" borderId="1" xfId="0" applyFont="1" applyBorder="1" applyAlignment="1">
      <alignment horizontal="left"/>
    </xf>
    <xf numFmtId="43" fontId="34" fillId="0" borderId="1" xfId="0" applyNumberFormat="1" applyFont="1" applyBorder="1"/>
    <xf numFmtId="0" fontId="34" fillId="0" borderId="0" xfId="0" applyFont="1" applyAlignment="1">
      <alignment horizontal="left" indent="1"/>
    </xf>
    <xf numFmtId="43" fontId="34" fillId="0" borderId="0" xfId="1" applyFont="1"/>
    <xf numFmtId="0" fontId="35" fillId="0" borderId="0" xfId="0" applyFont="1" applyAlignment="1">
      <alignment horizontal="left" indent="2"/>
    </xf>
    <xf numFmtId="43" fontId="35" fillId="0" borderId="0" xfId="1" applyFont="1"/>
    <xf numFmtId="43" fontId="35" fillId="0" borderId="6" xfId="1" applyFont="1" applyBorder="1"/>
    <xf numFmtId="43" fontId="35" fillId="0" borderId="0" xfId="0" applyNumberFormat="1" applyFont="1"/>
    <xf numFmtId="164" fontId="34" fillId="0" borderId="1" xfId="0" applyNumberFormat="1" applyFont="1" applyBorder="1"/>
    <xf numFmtId="43" fontId="34" fillId="0" borderId="1" xfId="1" applyFont="1" applyBorder="1"/>
    <xf numFmtId="0" fontId="33" fillId="2" borderId="2" xfId="0" applyFont="1" applyFill="1" applyBorder="1" applyAlignment="1">
      <alignment vertical="center"/>
    </xf>
    <xf numFmtId="43" fontId="33" fillId="2" borderId="2" xfId="1" applyFont="1" applyFill="1" applyBorder="1"/>
    <xf numFmtId="0" fontId="36" fillId="0" borderId="0" xfId="0" applyFont="1" applyAlignment="1">
      <alignment horizontal="center"/>
    </xf>
    <xf numFmtId="0" fontId="36" fillId="0" borderId="0" xfId="0" applyFont="1"/>
    <xf numFmtId="0" fontId="37" fillId="0" borderId="0" xfId="0" applyFont="1"/>
    <xf numFmtId="0" fontId="38" fillId="0" borderId="0" xfId="0" applyFont="1" applyAlignment="1">
      <alignment vertical="top"/>
    </xf>
    <xf numFmtId="0" fontId="39" fillId="0" borderId="0" xfId="0" applyFont="1"/>
    <xf numFmtId="0" fontId="40" fillId="0" borderId="0" xfId="0" applyFont="1"/>
    <xf numFmtId="0" fontId="8" fillId="0" borderId="5" xfId="0" applyFont="1" applyBorder="1" applyAlignment="1">
      <alignment horizontal="center" vertical="top" wrapText="1" readingOrder="1"/>
    </xf>
    <xf numFmtId="0" fontId="8" fillId="0" borderId="0" xfId="0" applyFont="1" applyAlignment="1">
      <alignment horizontal="center" vertical="top" wrapText="1" readingOrder="1"/>
    </xf>
    <xf numFmtId="0" fontId="9" fillId="0" borderId="5" xfId="0" applyFont="1" applyBorder="1" applyAlignment="1">
      <alignment horizontal="center" vertical="center" wrapText="1" readingOrder="1"/>
    </xf>
    <xf numFmtId="0" fontId="9" fillId="0" borderId="0" xfId="0" applyFont="1" applyAlignment="1">
      <alignment horizontal="center" vertical="center" wrapText="1" readingOrder="1"/>
    </xf>
    <xf numFmtId="0" fontId="11" fillId="0" borderId="5" xfId="0" applyFont="1" applyBorder="1" applyAlignment="1">
      <alignment horizontal="center" vertical="top" wrapText="1" readingOrder="1"/>
    </xf>
    <xf numFmtId="0" fontId="11" fillId="0" borderId="0" xfId="0" applyFont="1" applyAlignment="1">
      <alignment horizontal="center" vertical="top" wrapText="1" readingOrder="1"/>
    </xf>
    <xf numFmtId="0" fontId="24" fillId="2" borderId="3" xfId="0" applyFont="1" applyFill="1" applyBorder="1" applyAlignment="1">
      <alignment horizontal="left" vertical="center"/>
    </xf>
    <xf numFmtId="43" fontId="24" fillId="2" borderId="3" xfId="1" applyFont="1" applyFill="1" applyBorder="1" applyAlignment="1">
      <alignment horizontal="center" vertical="center" wrapText="1"/>
    </xf>
    <xf numFmtId="43" fontId="24" fillId="2" borderId="4" xfId="1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1" fillId="0" borderId="0" xfId="0" applyFont="1" applyAlignment="1">
      <alignment horizontal="center"/>
    </xf>
    <xf numFmtId="0" fontId="21" fillId="0" borderId="0" xfId="0" applyFont="1" applyAlignment="1">
      <alignment horizontal="left" vertical="top"/>
    </xf>
    <xf numFmtId="0" fontId="31" fillId="0" borderId="5" xfId="0" applyFont="1" applyBorder="1" applyAlignment="1">
      <alignment horizontal="center" vertical="top" wrapText="1" readingOrder="1"/>
    </xf>
    <xf numFmtId="0" fontId="31" fillId="0" borderId="0" xfId="0" applyFont="1" applyAlignment="1">
      <alignment horizontal="center" vertical="top" wrapText="1" readingOrder="1"/>
    </xf>
    <xf numFmtId="0" fontId="36" fillId="0" borderId="0" xfId="0" applyFont="1" applyAlignment="1">
      <alignment horizontal="center"/>
    </xf>
    <xf numFmtId="0" fontId="39" fillId="0" borderId="0" xfId="0" applyFont="1" applyAlignment="1">
      <alignment horizontal="center"/>
    </xf>
    <xf numFmtId="0" fontId="38" fillId="0" borderId="0" xfId="0" applyFont="1" applyAlignment="1">
      <alignment horizontal="center" vertical="top"/>
    </xf>
    <xf numFmtId="0" fontId="32" fillId="0" borderId="5" xfId="0" applyFont="1" applyBorder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top" wrapText="1" readingOrder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66674</xdr:colOff>
      <xdr:row>2</xdr:row>
      <xdr:rowOff>228600</xdr:rowOff>
    </xdr:from>
    <xdr:to>
      <xdr:col>2</xdr:col>
      <xdr:colOff>1352549</xdr:colOff>
      <xdr:row>6</xdr:row>
      <xdr:rowOff>161925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7274" y="647700"/>
          <a:ext cx="1285875" cy="1066800"/>
        </a:xfrm>
        <a:prstGeom prst="rect">
          <a:avLst/>
        </a:prstGeom>
      </xdr:spPr>
    </xdr:pic>
    <xdr:clientData/>
  </xdr:twoCellAnchor>
  <xdr:twoCellAnchor editAs="oneCell">
    <xdr:from>
      <xdr:col>4</xdr:col>
      <xdr:colOff>142874</xdr:colOff>
      <xdr:row>2</xdr:row>
      <xdr:rowOff>190499</xdr:rowOff>
    </xdr:from>
    <xdr:to>
      <xdr:col>4</xdr:col>
      <xdr:colOff>1352549</xdr:colOff>
      <xdr:row>6</xdr:row>
      <xdr:rowOff>152400</xdr:rowOff>
    </xdr:to>
    <xdr:pic>
      <xdr:nvPicPr>
        <xdr:cNvPr id="7" name="2 Imagen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49" y="609599"/>
          <a:ext cx="1209675" cy="109537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544285</xdr:colOff>
      <xdr:row>1</xdr:row>
      <xdr:rowOff>13605</xdr:rowOff>
    </xdr:from>
    <xdr:to>
      <xdr:col>15</xdr:col>
      <xdr:colOff>802821</xdr:colOff>
      <xdr:row>5</xdr:row>
      <xdr:rowOff>204106</xdr:rowOff>
    </xdr:to>
    <xdr:pic>
      <xdr:nvPicPr>
        <xdr:cNvPr id="4" name="2 Imagen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87356" y="258534"/>
          <a:ext cx="2490107" cy="1714501"/>
        </a:xfrm>
        <a:prstGeom prst="rect">
          <a:avLst/>
        </a:prstGeom>
      </xdr:spPr>
    </xdr:pic>
    <xdr:clientData/>
  </xdr:twoCellAnchor>
  <xdr:twoCellAnchor editAs="oneCell">
    <xdr:from>
      <xdr:col>2</xdr:col>
      <xdr:colOff>585107</xdr:colOff>
      <xdr:row>1</xdr:row>
      <xdr:rowOff>108857</xdr:rowOff>
    </xdr:from>
    <xdr:to>
      <xdr:col>2</xdr:col>
      <xdr:colOff>3184071</xdr:colOff>
      <xdr:row>5</xdr:row>
      <xdr:rowOff>258535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38893" y="353786"/>
          <a:ext cx="2598964" cy="167367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P98"/>
  <sheetViews>
    <sheetView showGridLines="0" workbookViewId="0">
      <selection activeCell="C12" sqref="C12"/>
    </sheetView>
  </sheetViews>
  <sheetFormatPr defaultColWidth="11.42578125" defaultRowHeight="15" x14ac:dyDescent="0.25"/>
  <cols>
    <col min="1" max="1" width="7.5703125" customWidth="1"/>
    <col min="2" max="2" width="7.28515625" customWidth="1"/>
    <col min="3" max="3" width="116.140625" customWidth="1"/>
    <col min="4" max="5" width="23.42578125" customWidth="1"/>
    <col min="6" max="6" width="11.42578125" customWidth="1"/>
    <col min="7" max="7" width="11.42578125" hidden="1" customWidth="1"/>
  </cols>
  <sheetData>
    <row r="1" spans="2:16" ht="15.75" x14ac:dyDescent="0.25">
      <c r="C1" s="20"/>
      <c r="D1" s="20"/>
      <c r="E1" s="20"/>
      <c r="F1" s="20"/>
    </row>
    <row r="2" spans="2:16" ht="17.25" x14ac:dyDescent="0.3">
      <c r="C2" s="23"/>
      <c r="D2" s="23"/>
      <c r="E2" s="23"/>
      <c r="F2" s="23"/>
    </row>
    <row r="3" spans="2:16" ht="28.5" customHeight="1" x14ac:dyDescent="0.25">
      <c r="C3" s="74" t="s">
        <v>92</v>
      </c>
      <c r="D3" s="75"/>
      <c r="E3" s="75"/>
      <c r="F3" s="24"/>
      <c r="G3" s="1"/>
      <c r="H3" s="1"/>
      <c r="I3" s="1"/>
      <c r="J3" s="1"/>
      <c r="K3" s="1"/>
      <c r="L3" s="1"/>
      <c r="M3" s="1"/>
      <c r="N3" s="1"/>
      <c r="O3" s="1"/>
      <c r="P3" s="1"/>
    </row>
    <row r="4" spans="2:16" ht="21" customHeight="1" x14ac:dyDescent="0.25">
      <c r="C4" s="72" t="s">
        <v>93</v>
      </c>
      <c r="D4" s="73"/>
      <c r="E4" s="73"/>
      <c r="F4" s="25"/>
      <c r="G4" s="2"/>
      <c r="H4" s="2"/>
      <c r="I4" s="2"/>
      <c r="J4" s="2"/>
      <c r="K4" s="2"/>
      <c r="L4" s="2"/>
      <c r="M4" s="2"/>
      <c r="N4" s="2"/>
      <c r="O4" s="2"/>
      <c r="P4" s="2"/>
    </row>
    <row r="5" spans="2:16" ht="18.75" x14ac:dyDescent="0.25">
      <c r="C5" s="81" t="s">
        <v>94</v>
      </c>
      <c r="D5" s="82"/>
      <c r="E5" s="82"/>
      <c r="F5" s="26"/>
      <c r="G5" s="3"/>
      <c r="H5" s="3"/>
      <c r="I5" s="3"/>
      <c r="J5" s="3"/>
      <c r="K5" s="3"/>
      <c r="L5" s="3"/>
      <c r="M5" s="3"/>
      <c r="N5" s="3"/>
      <c r="O5" s="3"/>
      <c r="P5" s="3"/>
    </row>
    <row r="6" spans="2:16" ht="21" customHeight="1" x14ac:dyDescent="0.25">
      <c r="C6" s="72" t="s">
        <v>101</v>
      </c>
      <c r="D6" s="73"/>
      <c r="E6" s="73"/>
      <c r="F6" s="25"/>
      <c r="G6" s="4"/>
      <c r="H6" s="4"/>
      <c r="I6" s="4"/>
      <c r="J6" s="4"/>
      <c r="K6" s="4"/>
      <c r="L6" s="4"/>
      <c r="M6" s="4"/>
      <c r="N6" s="4"/>
      <c r="O6" s="4"/>
      <c r="P6" s="4"/>
    </row>
    <row r="7" spans="2:16" ht="15.75" customHeight="1" x14ac:dyDescent="0.25">
      <c r="B7" s="5"/>
      <c r="C7" s="76" t="s">
        <v>76</v>
      </c>
      <c r="D7" s="77"/>
      <c r="E7" s="77"/>
      <c r="F7" s="27"/>
      <c r="G7" s="4"/>
      <c r="H7" s="4"/>
      <c r="I7" s="4"/>
      <c r="J7" s="4"/>
      <c r="K7" s="4"/>
      <c r="L7" s="4"/>
      <c r="M7" s="4"/>
      <c r="N7" s="4"/>
      <c r="O7" s="4"/>
      <c r="P7" s="4"/>
    </row>
    <row r="8" spans="2:16" ht="15" customHeight="1" x14ac:dyDescent="0.3">
      <c r="C8" s="78" t="s">
        <v>66</v>
      </c>
      <c r="D8" s="79" t="s">
        <v>91</v>
      </c>
      <c r="E8" s="79" t="s">
        <v>90</v>
      </c>
      <c r="F8" s="28"/>
    </row>
    <row r="9" spans="2:16" ht="23.25" customHeight="1" x14ac:dyDescent="0.3">
      <c r="C9" s="78"/>
      <c r="D9" s="80"/>
      <c r="E9" s="80"/>
      <c r="F9" s="28"/>
    </row>
    <row r="10" spans="2:16" ht="18.75" x14ac:dyDescent="0.3">
      <c r="C10" s="7" t="s">
        <v>0</v>
      </c>
      <c r="D10" s="19">
        <f>+D11+D17+D27+D37+D46+D53+D63+D68+D71+D75</f>
        <v>167303584</v>
      </c>
      <c r="E10" s="8">
        <f>+E11+E17+E27+E37+E46+E53+E64+E68+E71+E75</f>
        <v>0</v>
      </c>
      <c r="F10" s="28"/>
    </row>
    <row r="11" spans="2:16" ht="18.75" x14ac:dyDescent="0.3">
      <c r="C11" s="9" t="s">
        <v>1</v>
      </c>
      <c r="D11" s="36">
        <f>+D12+D13+D14+D15+D16</f>
        <v>82038945</v>
      </c>
      <c r="E11" s="37">
        <f>+E12+E13+E14+E15+E16</f>
        <v>0</v>
      </c>
      <c r="F11" s="28"/>
    </row>
    <row r="12" spans="2:16" ht="18.75" x14ac:dyDescent="0.3">
      <c r="C12" s="10" t="s">
        <v>2</v>
      </c>
      <c r="D12" s="18">
        <v>68812500</v>
      </c>
      <c r="E12" s="37">
        <v>0</v>
      </c>
      <c r="F12" s="28"/>
    </row>
    <row r="13" spans="2:16" ht="18.75" x14ac:dyDescent="0.3">
      <c r="C13" s="10" t="s">
        <v>3</v>
      </c>
      <c r="D13" s="18">
        <v>3600000</v>
      </c>
      <c r="E13" s="37">
        <v>0</v>
      </c>
      <c r="F13" s="28"/>
    </row>
    <row r="14" spans="2:16" ht="18.75" x14ac:dyDescent="0.3">
      <c r="C14" s="10" t="s">
        <v>4</v>
      </c>
      <c r="D14" s="16">
        <v>0</v>
      </c>
      <c r="E14" s="37">
        <v>0</v>
      </c>
      <c r="F14" s="28"/>
    </row>
    <row r="15" spans="2:16" ht="18.75" x14ac:dyDescent="0.3">
      <c r="C15" s="10" t="s">
        <v>5</v>
      </c>
      <c r="D15" s="18">
        <v>0</v>
      </c>
      <c r="E15" s="37">
        <v>0</v>
      </c>
      <c r="F15" s="28"/>
    </row>
    <row r="16" spans="2:16" ht="18.75" x14ac:dyDescent="0.3">
      <c r="C16" s="10" t="s">
        <v>6</v>
      </c>
      <c r="D16" s="18">
        <v>9626445</v>
      </c>
      <c r="E16" s="37">
        <v>0</v>
      </c>
      <c r="F16" s="28"/>
    </row>
    <row r="17" spans="3:6" ht="18.75" x14ac:dyDescent="0.3">
      <c r="C17" s="9" t="s">
        <v>7</v>
      </c>
      <c r="D17" s="36">
        <f>+D18+D19+D20+D21+D22+D23+D24+D25+D26</f>
        <v>30141420.330000002</v>
      </c>
      <c r="E17" s="37">
        <f>+E18+E19+E20+E21+E22+E23+E24+E25+E26</f>
        <v>0</v>
      </c>
      <c r="F17" s="28"/>
    </row>
    <row r="18" spans="3:6" ht="18.75" x14ac:dyDescent="0.3">
      <c r="C18" s="10" t="s">
        <v>8</v>
      </c>
      <c r="D18" s="18">
        <v>3855153.13</v>
      </c>
      <c r="E18" s="37">
        <v>0</v>
      </c>
      <c r="F18" s="28"/>
    </row>
    <row r="19" spans="3:6" ht="18.75" x14ac:dyDescent="0.3">
      <c r="C19" s="10" t="s">
        <v>9</v>
      </c>
      <c r="D19" s="18">
        <v>1060000</v>
      </c>
      <c r="E19" s="37">
        <v>0</v>
      </c>
      <c r="F19" s="28"/>
    </row>
    <row r="20" spans="3:6" ht="18.75" x14ac:dyDescent="0.3">
      <c r="C20" s="10" t="s">
        <v>10</v>
      </c>
      <c r="D20" s="18">
        <v>3500000</v>
      </c>
      <c r="E20" s="37">
        <v>0</v>
      </c>
      <c r="F20" s="28"/>
    </row>
    <row r="21" spans="3:6" ht="18.75" x14ac:dyDescent="0.3">
      <c r="C21" s="10" t="s">
        <v>11</v>
      </c>
      <c r="D21" s="18">
        <v>80000</v>
      </c>
      <c r="E21" s="37">
        <v>0</v>
      </c>
      <c r="F21" s="28"/>
    </row>
    <row r="22" spans="3:6" ht="18.75" x14ac:dyDescent="0.3">
      <c r="C22" s="10" t="s">
        <v>12</v>
      </c>
      <c r="D22" s="18">
        <v>385500</v>
      </c>
      <c r="E22" s="37">
        <v>0</v>
      </c>
      <c r="F22" s="23"/>
    </row>
    <row r="23" spans="3:6" ht="18.75" x14ac:dyDescent="0.3">
      <c r="C23" s="10" t="s">
        <v>13</v>
      </c>
      <c r="D23" s="18">
        <v>3980000</v>
      </c>
      <c r="E23" s="37">
        <v>0</v>
      </c>
      <c r="F23" s="23"/>
    </row>
    <row r="24" spans="3:6" ht="18.75" x14ac:dyDescent="0.3">
      <c r="C24" s="10" t="s">
        <v>14</v>
      </c>
      <c r="D24" s="18">
        <v>2139500</v>
      </c>
      <c r="E24" s="37">
        <v>0</v>
      </c>
      <c r="F24" s="23"/>
    </row>
    <row r="25" spans="3:6" ht="18.75" x14ac:dyDescent="0.3">
      <c r="C25" s="10" t="s">
        <v>15</v>
      </c>
      <c r="D25" s="18">
        <v>13444676.33</v>
      </c>
      <c r="E25" s="37">
        <v>0</v>
      </c>
      <c r="F25" s="23"/>
    </row>
    <row r="26" spans="3:6" ht="18.75" x14ac:dyDescent="0.3">
      <c r="C26" s="10" t="s">
        <v>16</v>
      </c>
      <c r="D26" s="18">
        <v>1696590.87</v>
      </c>
      <c r="E26" s="37">
        <v>0</v>
      </c>
      <c r="F26" s="23"/>
    </row>
    <row r="27" spans="3:6" ht="18.75" x14ac:dyDescent="0.3">
      <c r="C27" s="9" t="s">
        <v>17</v>
      </c>
      <c r="D27" s="36">
        <f>+D28+D29+D30+D31+D32+D33+D34+D35+D36</f>
        <v>2783086</v>
      </c>
      <c r="E27" s="37">
        <f>+E28+E29+E30+E31+E32+E33+E34+E35+E36</f>
        <v>0</v>
      </c>
      <c r="F27" s="23"/>
    </row>
    <row r="28" spans="3:6" ht="18.75" x14ac:dyDescent="0.3">
      <c r="C28" s="10" t="s">
        <v>18</v>
      </c>
      <c r="D28" s="18">
        <v>149700</v>
      </c>
      <c r="E28" s="37">
        <v>0</v>
      </c>
      <c r="F28" s="23"/>
    </row>
    <row r="29" spans="3:6" ht="18.75" x14ac:dyDescent="0.3">
      <c r="C29" s="10" t="s">
        <v>19</v>
      </c>
      <c r="D29" s="18">
        <v>287030</v>
      </c>
      <c r="E29" s="37">
        <v>0</v>
      </c>
      <c r="F29" s="23"/>
    </row>
    <row r="30" spans="3:6" ht="18.75" x14ac:dyDescent="0.3">
      <c r="C30" s="10" t="s">
        <v>20</v>
      </c>
      <c r="D30" s="18">
        <v>217321.99</v>
      </c>
      <c r="E30" s="37">
        <v>0</v>
      </c>
      <c r="F30" s="23"/>
    </row>
    <row r="31" spans="3:6" ht="18.75" x14ac:dyDescent="0.3">
      <c r="C31" s="10" t="s">
        <v>21</v>
      </c>
      <c r="D31" s="18">
        <v>19000</v>
      </c>
      <c r="E31" s="37">
        <v>0</v>
      </c>
      <c r="F31" s="23"/>
    </row>
    <row r="32" spans="3:6" ht="18.75" x14ac:dyDescent="0.3">
      <c r="C32" s="10" t="s">
        <v>22</v>
      </c>
      <c r="D32" s="18">
        <v>51500</v>
      </c>
      <c r="E32" s="37">
        <v>0</v>
      </c>
      <c r="F32" s="23"/>
    </row>
    <row r="33" spans="3:6" ht="18.75" x14ac:dyDescent="0.3">
      <c r="C33" s="10" t="s">
        <v>23</v>
      </c>
      <c r="D33" s="18">
        <v>120462</v>
      </c>
      <c r="E33" s="37">
        <v>0</v>
      </c>
      <c r="F33" s="23"/>
    </row>
    <row r="34" spans="3:6" ht="18.75" x14ac:dyDescent="0.3">
      <c r="C34" s="10" t="s">
        <v>24</v>
      </c>
      <c r="D34" s="18">
        <v>931573.74</v>
      </c>
      <c r="E34" s="37">
        <v>0</v>
      </c>
      <c r="F34" s="23"/>
    </row>
    <row r="35" spans="3:6" ht="18.75" x14ac:dyDescent="0.3">
      <c r="C35" s="10" t="s">
        <v>25</v>
      </c>
      <c r="D35" s="18">
        <v>0</v>
      </c>
      <c r="E35" s="37">
        <v>0</v>
      </c>
      <c r="F35" s="23"/>
    </row>
    <row r="36" spans="3:6" ht="18.75" x14ac:dyDescent="0.3">
      <c r="C36" s="10" t="s">
        <v>26</v>
      </c>
      <c r="D36" s="18">
        <v>1006498.27</v>
      </c>
      <c r="E36" s="37">
        <v>0</v>
      </c>
      <c r="F36" s="23"/>
    </row>
    <row r="37" spans="3:6" ht="18.75" x14ac:dyDescent="0.3">
      <c r="C37" s="9" t="s">
        <v>27</v>
      </c>
      <c r="D37" s="36">
        <f>+D38+D39+D40+D41+D42+D43+D44+D45</f>
        <v>0</v>
      </c>
      <c r="E37" s="37">
        <v>0</v>
      </c>
      <c r="F37" s="23"/>
    </row>
    <row r="38" spans="3:6" ht="18.75" x14ac:dyDescent="0.3">
      <c r="C38" s="10" t="s">
        <v>28</v>
      </c>
      <c r="D38" s="18">
        <v>0</v>
      </c>
      <c r="E38" s="37">
        <v>0</v>
      </c>
      <c r="F38" s="23"/>
    </row>
    <row r="39" spans="3:6" ht="18.75" x14ac:dyDescent="0.3">
      <c r="C39" s="10" t="s">
        <v>29</v>
      </c>
      <c r="D39" s="18">
        <v>0</v>
      </c>
      <c r="E39" s="37">
        <v>0</v>
      </c>
      <c r="F39" s="23"/>
    </row>
    <row r="40" spans="3:6" ht="18.75" x14ac:dyDescent="0.3">
      <c r="C40" s="10" t="s">
        <v>30</v>
      </c>
      <c r="D40" s="18">
        <v>0</v>
      </c>
      <c r="E40" s="37">
        <v>0</v>
      </c>
      <c r="F40" s="23"/>
    </row>
    <row r="41" spans="3:6" ht="18.75" x14ac:dyDescent="0.3">
      <c r="C41" s="10" t="s">
        <v>31</v>
      </c>
      <c r="D41" s="18">
        <v>0</v>
      </c>
      <c r="E41" s="37">
        <v>0</v>
      </c>
      <c r="F41" s="23"/>
    </row>
    <row r="42" spans="3:6" ht="18.75" x14ac:dyDescent="0.3">
      <c r="C42" s="10" t="s">
        <v>32</v>
      </c>
      <c r="D42" s="18">
        <v>0</v>
      </c>
      <c r="E42" s="37">
        <v>0</v>
      </c>
      <c r="F42" s="23"/>
    </row>
    <row r="43" spans="3:6" ht="18.75" x14ac:dyDescent="0.3">
      <c r="C43" s="10" t="s">
        <v>33</v>
      </c>
      <c r="D43" s="18">
        <v>0</v>
      </c>
      <c r="E43" s="37">
        <v>0</v>
      </c>
      <c r="F43" s="23"/>
    </row>
    <row r="44" spans="3:6" ht="18.75" x14ac:dyDescent="0.3">
      <c r="C44" s="10" t="s">
        <v>34</v>
      </c>
      <c r="D44" s="18">
        <v>0</v>
      </c>
      <c r="E44" s="37">
        <v>0</v>
      </c>
      <c r="F44" s="23"/>
    </row>
    <row r="45" spans="3:6" ht="18.75" x14ac:dyDescent="0.3">
      <c r="C45" s="10" t="s">
        <v>35</v>
      </c>
      <c r="D45" s="18">
        <v>0</v>
      </c>
      <c r="E45" s="37">
        <v>0</v>
      </c>
      <c r="F45" s="23"/>
    </row>
    <row r="46" spans="3:6" ht="18.75" x14ac:dyDescent="0.3">
      <c r="C46" s="9" t="s">
        <v>36</v>
      </c>
      <c r="D46" s="36">
        <f>+D47+D48+D49+D50+D51+D52</f>
        <v>0</v>
      </c>
      <c r="E46" s="37">
        <v>0</v>
      </c>
      <c r="F46" s="23"/>
    </row>
    <row r="47" spans="3:6" ht="18.75" x14ac:dyDescent="0.3">
      <c r="C47" s="10" t="s">
        <v>37</v>
      </c>
      <c r="D47" s="18">
        <v>0</v>
      </c>
      <c r="E47" s="37">
        <v>0</v>
      </c>
      <c r="F47" s="23"/>
    </row>
    <row r="48" spans="3:6" ht="18.75" x14ac:dyDescent="0.3">
      <c r="C48" s="10" t="s">
        <v>38</v>
      </c>
      <c r="D48" s="18">
        <v>0</v>
      </c>
      <c r="E48" s="37">
        <v>0</v>
      </c>
      <c r="F48" s="23"/>
    </row>
    <row r="49" spans="3:6" ht="18.75" x14ac:dyDescent="0.3">
      <c r="C49" s="10" t="s">
        <v>39</v>
      </c>
      <c r="D49" s="18">
        <v>0</v>
      </c>
      <c r="E49" s="37">
        <v>0</v>
      </c>
      <c r="F49" s="23"/>
    </row>
    <row r="50" spans="3:6" ht="18.75" x14ac:dyDescent="0.3">
      <c r="C50" s="10" t="s">
        <v>40</v>
      </c>
      <c r="D50" s="18">
        <v>0</v>
      </c>
      <c r="E50" s="37">
        <v>0</v>
      </c>
      <c r="F50" s="23"/>
    </row>
    <row r="51" spans="3:6" ht="18.75" x14ac:dyDescent="0.3">
      <c r="C51" s="10" t="s">
        <v>41</v>
      </c>
      <c r="D51" s="18">
        <v>0</v>
      </c>
      <c r="E51" s="37">
        <v>0</v>
      </c>
      <c r="F51" s="23"/>
    </row>
    <row r="52" spans="3:6" ht="18.75" x14ac:dyDescent="0.3">
      <c r="C52" s="10" t="s">
        <v>42</v>
      </c>
      <c r="D52" s="18">
        <v>0</v>
      </c>
      <c r="E52" s="37">
        <v>0</v>
      </c>
      <c r="F52" s="23"/>
    </row>
    <row r="53" spans="3:6" ht="18.75" x14ac:dyDescent="0.3">
      <c r="C53" s="9" t="s">
        <v>43</v>
      </c>
      <c r="D53" s="36">
        <f>+D54+D55+D56+D57+D58+D59+D60+D61+D62</f>
        <v>49540132.670000002</v>
      </c>
      <c r="E53" s="37">
        <f>+E54+E55+E56+E57+E58+E59+E60+E61+E62</f>
        <v>0</v>
      </c>
      <c r="F53" s="23"/>
    </row>
    <row r="54" spans="3:6" ht="18.75" x14ac:dyDescent="0.3">
      <c r="C54" s="10" t="s">
        <v>44</v>
      </c>
      <c r="D54" s="18">
        <v>16584279.5</v>
      </c>
      <c r="E54" s="37">
        <v>0</v>
      </c>
      <c r="F54" s="23"/>
    </row>
    <row r="55" spans="3:6" ht="18.75" x14ac:dyDescent="0.3">
      <c r="C55" s="10" t="s">
        <v>45</v>
      </c>
      <c r="D55" s="18">
        <v>554766.82000000007</v>
      </c>
      <c r="E55" s="37">
        <v>0</v>
      </c>
      <c r="F55" s="23"/>
    </row>
    <row r="56" spans="3:6" ht="18.75" x14ac:dyDescent="0.3">
      <c r="C56" s="10" t="s">
        <v>46</v>
      </c>
      <c r="D56" s="18">
        <v>362800.6</v>
      </c>
      <c r="E56" s="37">
        <v>0</v>
      </c>
      <c r="F56" s="23"/>
    </row>
    <row r="57" spans="3:6" ht="18.75" x14ac:dyDescent="0.3">
      <c r="C57" s="10" t="s">
        <v>47</v>
      </c>
      <c r="D57" s="18">
        <v>24862849.75</v>
      </c>
      <c r="E57" s="37">
        <v>0</v>
      </c>
      <c r="F57" s="23"/>
    </row>
    <row r="58" spans="3:6" ht="18.75" x14ac:dyDescent="0.3">
      <c r="C58" s="10" t="s">
        <v>48</v>
      </c>
      <c r="D58" s="18">
        <v>5102300</v>
      </c>
      <c r="E58" s="37">
        <v>0</v>
      </c>
      <c r="F58" s="23"/>
    </row>
    <row r="59" spans="3:6" ht="18.75" x14ac:dyDescent="0.3">
      <c r="C59" s="10" t="s">
        <v>49</v>
      </c>
      <c r="D59" s="18">
        <v>130000</v>
      </c>
      <c r="E59" s="37">
        <v>0</v>
      </c>
      <c r="F59" s="23"/>
    </row>
    <row r="60" spans="3:6" ht="18.75" x14ac:dyDescent="0.3">
      <c r="C60" s="10" t="s">
        <v>50</v>
      </c>
      <c r="D60" s="18">
        <v>0</v>
      </c>
      <c r="E60" s="37">
        <v>0</v>
      </c>
      <c r="F60" s="23"/>
    </row>
    <row r="61" spans="3:6" ht="18.75" x14ac:dyDescent="0.3">
      <c r="C61" s="10" t="s">
        <v>51</v>
      </c>
      <c r="D61" s="18">
        <v>1943136</v>
      </c>
      <c r="E61" s="37">
        <v>0</v>
      </c>
      <c r="F61" s="23"/>
    </row>
    <row r="62" spans="3:6" ht="18.75" x14ac:dyDescent="0.3">
      <c r="C62" s="10" t="s">
        <v>52</v>
      </c>
      <c r="D62" s="18">
        <v>0</v>
      </c>
      <c r="E62" s="37">
        <v>0</v>
      </c>
      <c r="F62" s="23"/>
    </row>
    <row r="63" spans="3:6" ht="18.75" x14ac:dyDescent="0.3">
      <c r="C63" s="9" t="s">
        <v>53</v>
      </c>
      <c r="D63" s="36">
        <f>+D64+D65+D66+D67</f>
        <v>2800000</v>
      </c>
      <c r="E63" s="37">
        <f>+E64+E65+E66+E67</f>
        <v>0</v>
      </c>
      <c r="F63" s="23"/>
    </row>
    <row r="64" spans="3:6" ht="18.75" x14ac:dyDescent="0.3">
      <c r="C64" s="10" t="s">
        <v>54</v>
      </c>
      <c r="D64" s="18">
        <v>2800000</v>
      </c>
      <c r="E64" s="37">
        <v>0</v>
      </c>
      <c r="F64" s="23"/>
    </row>
    <row r="65" spans="3:6" ht="18.75" x14ac:dyDescent="0.3">
      <c r="C65" s="10" t="s">
        <v>55</v>
      </c>
      <c r="D65" s="18">
        <v>0</v>
      </c>
      <c r="E65" s="37">
        <v>0</v>
      </c>
      <c r="F65" s="23"/>
    </row>
    <row r="66" spans="3:6" ht="18.75" x14ac:dyDescent="0.3">
      <c r="C66" s="10" t="s">
        <v>56</v>
      </c>
      <c r="D66" s="18">
        <v>0</v>
      </c>
      <c r="E66" s="37">
        <v>0</v>
      </c>
      <c r="F66" s="23"/>
    </row>
    <row r="67" spans="3:6" ht="18.75" x14ac:dyDescent="0.3">
      <c r="C67" s="10" t="s">
        <v>57</v>
      </c>
      <c r="D67" s="18">
        <v>0</v>
      </c>
      <c r="E67" s="37">
        <v>0</v>
      </c>
      <c r="F67" s="23"/>
    </row>
    <row r="68" spans="3:6" ht="18.75" x14ac:dyDescent="0.3">
      <c r="C68" s="9" t="s">
        <v>58</v>
      </c>
      <c r="D68" s="36">
        <f>+D69+D70</f>
        <v>0</v>
      </c>
      <c r="E68" s="37">
        <f>+E69+E70</f>
        <v>0</v>
      </c>
      <c r="F68" s="23"/>
    </row>
    <row r="69" spans="3:6" ht="18.75" x14ac:dyDescent="0.3">
      <c r="C69" s="10" t="s">
        <v>59</v>
      </c>
      <c r="D69" s="18">
        <v>0</v>
      </c>
      <c r="E69" s="37">
        <v>0</v>
      </c>
      <c r="F69" s="23"/>
    </row>
    <row r="70" spans="3:6" ht="18.75" x14ac:dyDescent="0.3">
      <c r="C70" s="10" t="s">
        <v>60</v>
      </c>
      <c r="D70" s="18">
        <v>0</v>
      </c>
      <c r="E70" s="37">
        <v>0</v>
      </c>
      <c r="F70" s="23"/>
    </row>
    <row r="71" spans="3:6" ht="18.75" x14ac:dyDescent="0.3">
      <c r="C71" s="9" t="s">
        <v>61</v>
      </c>
      <c r="D71" s="36">
        <f>+D72+D73+D74</f>
        <v>0</v>
      </c>
      <c r="E71" s="37">
        <f>+E72+E73+E74</f>
        <v>0</v>
      </c>
      <c r="F71" s="23"/>
    </row>
    <row r="72" spans="3:6" ht="18.75" x14ac:dyDescent="0.3">
      <c r="C72" s="10" t="s">
        <v>62</v>
      </c>
      <c r="D72" s="18">
        <v>0</v>
      </c>
      <c r="E72" s="37">
        <v>0</v>
      </c>
      <c r="F72" s="29"/>
    </row>
    <row r="73" spans="3:6" ht="18.75" x14ac:dyDescent="0.3">
      <c r="C73" s="10" t="s">
        <v>63</v>
      </c>
      <c r="D73" s="18">
        <v>0</v>
      </c>
      <c r="E73" s="37">
        <v>0</v>
      </c>
      <c r="F73" s="29"/>
    </row>
    <row r="74" spans="3:6" ht="18.75" x14ac:dyDescent="0.3">
      <c r="C74" s="10" t="s">
        <v>64</v>
      </c>
      <c r="D74" s="18">
        <v>0</v>
      </c>
      <c r="E74" s="37">
        <v>0</v>
      </c>
      <c r="F74" s="29"/>
    </row>
    <row r="75" spans="3:6" ht="18.75" x14ac:dyDescent="0.3">
      <c r="C75" s="7" t="s">
        <v>67</v>
      </c>
      <c r="D75" s="19">
        <f>+D76+D79+D82</f>
        <v>0</v>
      </c>
      <c r="E75" s="37">
        <f>+E76+E79+E82</f>
        <v>0</v>
      </c>
      <c r="F75" s="29"/>
    </row>
    <row r="76" spans="3:6" ht="18.75" x14ac:dyDescent="0.3">
      <c r="C76" s="9" t="s">
        <v>68</v>
      </c>
      <c r="D76" s="36">
        <f>+D77+D78</f>
        <v>0</v>
      </c>
      <c r="E76" s="37">
        <f>+E77+E78</f>
        <v>0</v>
      </c>
      <c r="F76" s="23"/>
    </row>
    <row r="77" spans="3:6" ht="18.75" x14ac:dyDescent="0.3">
      <c r="C77" s="10" t="s">
        <v>69</v>
      </c>
      <c r="D77" s="18">
        <v>0</v>
      </c>
      <c r="E77" s="37">
        <v>0</v>
      </c>
      <c r="F77" s="23"/>
    </row>
    <row r="78" spans="3:6" ht="18.75" x14ac:dyDescent="0.3">
      <c r="C78" s="10" t="s">
        <v>70</v>
      </c>
      <c r="D78" s="18">
        <v>0</v>
      </c>
      <c r="E78" s="37">
        <v>0</v>
      </c>
      <c r="F78" s="23"/>
    </row>
    <row r="79" spans="3:6" ht="18.75" x14ac:dyDescent="0.3">
      <c r="C79" s="9" t="s">
        <v>71</v>
      </c>
      <c r="D79" s="36">
        <f>+D80+D81</f>
        <v>0</v>
      </c>
      <c r="E79" s="37">
        <f>+E80+E81</f>
        <v>0</v>
      </c>
      <c r="F79" s="23"/>
    </row>
    <row r="80" spans="3:6" ht="18.75" x14ac:dyDescent="0.3">
      <c r="C80" s="10" t="s">
        <v>72</v>
      </c>
      <c r="D80" s="18">
        <v>0</v>
      </c>
      <c r="E80" s="37">
        <v>0</v>
      </c>
      <c r="F80" s="23"/>
    </row>
    <row r="81" spans="3:7" ht="18.75" x14ac:dyDescent="0.3">
      <c r="C81" s="10" t="s">
        <v>73</v>
      </c>
      <c r="D81" s="18">
        <v>0</v>
      </c>
      <c r="E81" s="37">
        <v>0</v>
      </c>
      <c r="F81" s="23"/>
    </row>
    <row r="82" spans="3:7" ht="18.75" x14ac:dyDescent="0.3">
      <c r="C82" s="9" t="s">
        <v>74</v>
      </c>
      <c r="D82" s="36">
        <f>+D83</f>
        <v>0</v>
      </c>
      <c r="E82" s="37">
        <f>+E83</f>
        <v>0</v>
      </c>
      <c r="F82" s="23"/>
    </row>
    <row r="83" spans="3:7" ht="18.75" x14ac:dyDescent="0.3">
      <c r="C83" s="10" t="s">
        <v>75</v>
      </c>
      <c r="D83" s="18">
        <v>0</v>
      </c>
      <c r="E83" s="37">
        <v>0</v>
      </c>
      <c r="F83" s="23"/>
    </row>
    <row r="84" spans="3:7" ht="21" x14ac:dyDescent="0.35">
      <c r="C84" s="38" t="s">
        <v>65</v>
      </c>
      <c r="D84" s="39">
        <f>+D75+D10</f>
        <v>167303584</v>
      </c>
      <c r="E84" s="40">
        <f>+E75+E10</f>
        <v>0</v>
      </c>
      <c r="F84" s="23"/>
    </row>
    <row r="85" spans="3:7" ht="18" thickBot="1" x14ac:dyDescent="0.35">
      <c r="C85" s="23" t="s">
        <v>106</v>
      </c>
      <c r="D85" s="23"/>
      <c r="E85" s="23"/>
      <c r="F85" s="23"/>
    </row>
    <row r="86" spans="3:7" ht="29.25" customHeight="1" thickBot="1" x14ac:dyDescent="0.35">
      <c r="C86" s="41" t="s">
        <v>107</v>
      </c>
      <c r="D86" s="23"/>
      <c r="E86" s="23"/>
      <c r="F86" s="23"/>
    </row>
    <row r="87" spans="3:7" ht="42" customHeight="1" thickBot="1" x14ac:dyDescent="0.35">
      <c r="C87" s="42" t="s">
        <v>108</v>
      </c>
      <c r="D87" s="23"/>
      <c r="E87" s="23"/>
      <c r="F87" s="23"/>
    </row>
    <row r="88" spans="3:7" ht="75.75" thickBot="1" x14ac:dyDescent="0.35">
      <c r="C88" s="43" t="s">
        <v>109</v>
      </c>
      <c r="D88" s="23"/>
      <c r="E88" s="23"/>
      <c r="F88" s="23"/>
    </row>
    <row r="89" spans="3:7" ht="17.25" x14ac:dyDescent="0.3">
      <c r="C89" s="30"/>
      <c r="D89" s="23"/>
      <c r="E89" s="23"/>
      <c r="F89" s="23"/>
    </row>
    <row r="90" spans="3:7" ht="17.25" x14ac:dyDescent="0.3">
      <c r="C90" s="23"/>
      <c r="D90" s="23"/>
      <c r="E90" s="23"/>
      <c r="F90" s="23"/>
    </row>
    <row r="91" spans="3:7" ht="18.75" x14ac:dyDescent="0.3">
      <c r="C91" s="84" t="s">
        <v>105</v>
      </c>
      <c r="D91" s="84"/>
      <c r="E91" s="31" t="s">
        <v>96</v>
      </c>
      <c r="F91" s="31"/>
      <c r="G91" s="14"/>
    </row>
    <row r="92" spans="3:7" ht="16.5" x14ac:dyDescent="0.25">
      <c r="C92" s="84" t="s">
        <v>110</v>
      </c>
      <c r="D92" s="84"/>
      <c r="E92" s="31" t="s">
        <v>111</v>
      </c>
      <c r="F92" s="31"/>
      <c r="G92" s="15"/>
    </row>
    <row r="93" spans="3:7" ht="18.75" customHeight="1" x14ac:dyDescent="0.25">
      <c r="C93" s="84" t="s">
        <v>103</v>
      </c>
      <c r="D93" s="84"/>
      <c r="E93" s="31" t="s">
        <v>99</v>
      </c>
      <c r="F93" s="31"/>
      <c r="G93" s="15"/>
    </row>
    <row r="94" spans="3:7" ht="18.75" customHeight="1" x14ac:dyDescent="0.25">
      <c r="C94" s="32"/>
      <c r="D94" s="32"/>
      <c r="E94" s="31"/>
      <c r="F94" s="31"/>
      <c r="G94" s="15"/>
    </row>
    <row r="95" spans="3:7" ht="18.75" x14ac:dyDescent="0.3">
      <c r="C95" s="83" t="s">
        <v>100</v>
      </c>
      <c r="D95" s="83"/>
      <c r="E95" s="83"/>
      <c r="F95" s="83"/>
      <c r="G95" s="6"/>
    </row>
    <row r="96" spans="3:7" ht="18.75" x14ac:dyDescent="0.3">
      <c r="C96" s="83" t="s">
        <v>97</v>
      </c>
      <c r="D96" s="83"/>
      <c r="E96" s="83"/>
      <c r="F96" s="83"/>
      <c r="G96" s="6"/>
    </row>
    <row r="97" spans="3:7" ht="18.75" x14ac:dyDescent="0.3">
      <c r="C97" s="83" t="s">
        <v>98</v>
      </c>
      <c r="D97" s="83"/>
      <c r="E97" s="83"/>
      <c r="F97" s="83"/>
      <c r="G97" s="12"/>
    </row>
    <row r="98" spans="3:7" ht="16.5" x14ac:dyDescent="0.25">
      <c r="C98" s="33"/>
      <c r="D98" s="34"/>
      <c r="E98" s="35"/>
      <c r="F98" s="35"/>
      <c r="G98" s="13"/>
    </row>
  </sheetData>
  <protectedRanges>
    <protectedRange sqref="C95 F95" name="Rango1_1_1_1_2_1_1_1"/>
  </protectedRanges>
  <mergeCells count="14">
    <mergeCell ref="C96:F96"/>
    <mergeCell ref="C97:F97"/>
    <mergeCell ref="C91:D91"/>
    <mergeCell ref="C92:D92"/>
    <mergeCell ref="C93:D93"/>
    <mergeCell ref="C95:F95"/>
    <mergeCell ref="C4:E4"/>
    <mergeCell ref="C3:E3"/>
    <mergeCell ref="C7:E7"/>
    <mergeCell ref="C8:C9"/>
    <mergeCell ref="D8:D9"/>
    <mergeCell ref="E8:E9"/>
    <mergeCell ref="C6:E6"/>
    <mergeCell ref="C5:E5"/>
  </mergeCells>
  <pageMargins left="1.2598425196850394" right="0.55118110236220474" top="0.43307086614173229" bottom="0.27559055118110237" header="0.31496062992125984" footer="0.6692913385826772"/>
  <pageSetup paperSize="9" scale="4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2:R101"/>
  <sheetViews>
    <sheetView showGridLines="0" tabSelected="1" topLeftCell="A63" zoomScale="70" zoomScaleNormal="70" workbookViewId="0">
      <selection activeCell="C92" sqref="C92"/>
    </sheetView>
  </sheetViews>
  <sheetFormatPr defaultColWidth="11.42578125" defaultRowHeight="18.75" x14ac:dyDescent="0.3"/>
  <cols>
    <col min="1" max="1" width="0.5703125" style="6" customWidth="1"/>
    <col min="2" max="2" width="4.7109375" style="6" customWidth="1"/>
    <col min="3" max="3" width="161.42578125" style="6" customWidth="1"/>
    <col min="4" max="7" width="26.7109375" style="6" customWidth="1"/>
    <col min="8" max="8" width="33.42578125" style="6" customWidth="1"/>
    <col min="9" max="9" width="24.5703125" style="6" hidden="1" customWidth="1"/>
    <col min="10" max="10" width="23.28515625" style="6" hidden="1" customWidth="1"/>
    <col min="11" max="11" width="22.7109375" style="6" hidden="1" customWidth="1"/>
    <col min="12" max="12" width="22.5703125" style="6" hidden="1" customWidth="1"/>
    <col min="13" max="13" width="23" style="6" hidden="1" customWidth="1"/>
    <col min="14" max="14" width="21.42578125" style="6" hidden="1" customWidth="1"/>
    <col min="15" max="15" width="0.7109375" style="6" hidden="1" customWidth="1"/>
    <col min="16" max="16" width="28.7109375" style="6" customWidth="1"/>
    <col min="17" max="17" width="24.140625" style="6" customWidth="1"/>
    <col min="18" max="16384" width="11.42578125" style="6"/>
  </cols>
  <sheetData>
    <row r="2" spans="3:18" ht="31.5" customHeight="1" x14ac:dyDescent="0.3">
      <c r="C2" s="85" t="s">
        <v>92</v>
      </c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</row>
    <row r="3" spans="3:18" ht="33" customHeight="1" x14ac:dyDescent="0.3">
      <c r="C3" s="85" t="s">
        <v>93</v>
      </c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</row>
    <row r="4" spans="3:18" ht="26.25" x14ac:dyDescent="0.3">
      <c r="C4" s="90" t="s">
        <v>114</v>
      </c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</row>
    <row r="5" spans="3:18" ht="28.5" customHeight="1" x14ac:dyDescent="0.3">
      <c r="C5" s="85" t="s">
        <v>95</v>
      </c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</row>
    <row r="6" spans="3:18" ht="22.5" customHeight="1" x14ac:dyDescent="0.3">
      <c r="C6" s="92" t="s">
        <v>76</v>
      </c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  <c r="O6" s="92"/>
      <c r="P6" s="92"/>
    </row>
    <row r="7" spans="3:18" ht="23.25" customHeight="1" x14ac:dyDescent="0.3">
      <c r="C7" s="51" t="s">
        <v>66</v>
      </c>
      <c r="D7" s="52" t="s">
        <v>78</v>
      </c>
      <c r="E7" s="52" t="s">
        <v>79</v>
      </c>
      <c r="F7" s="52" t="s">
        <v>80</v>
      </c>
      <c r="G7" s="52" t="s">
        <v>81</v>
      </c>
      <c r="H7" s="53" t="s">
        <v>82</v>
      </c>
      <c r="I7" s="52" t="s">
        <v>83</v>
      </c>
      <c r="J7" s="53" t="s">
        <v>84</v>
      </c>
      <c r="K7" s="52" t="s">
        <v>85</v>
      </c>
      <c r="L7" s="52" t="s">
        <v>86</v>
      </c>
      <c r="M7" s="52" t="s">
        <v>87</v>
      </c>
      <c r="N7" s="52" t="s">
        <v>88</v>
      </c>
      <c r="O7" s="53" t="s">
        <v>89</v>
      </c>
      <c r="P7" s="52" t="s">
        <v>77</v>
      </c>
      <c r="Q7" s="16"/>
      <c r="R7" s="16"/>
    </row>
    <row r="8" spans="3:18" ht="34.5" customHeight="1" x14ac:dyDescent="0.45">
      <c r="C8" s="54" t="s">
        <v>0</v>
      </c>
      <c r="D8" s="55">
        <f>+D9+D15+D25+D35+D44+D51+D62+D66+D69</f>
        <v>7310698.71</v>
      </c>
      <c r="E8" s="55">
        <f t="shared" ref="E8:F8" si="0">+E9+E15+E25+E35+E44+E51+E62+E66+E69</f>
        <v>8927180.6600000001</v>
      </c>
      <c r="F8" s="55">
        <f t="shared" si="0"/>
        <v>9123124.2599999998</v>
      </c>
      <c r="G8" s="55">
        <f t="shared" ref="G8:I8" si="1">+G9+G15+G25+G35+G44+G51+G62+G66+G69+G73</f>
        <v>8510664.7699999996</v>
      </c>
      <c r="H8" s="55">
        <f t="shared" si="1"/>
        <v>11872034.630000001</v>
      </c>
      <c r="I8" s="55">
        <f t="shared" si="1"/>
        <v>0</v>
      </c>
      <c r="J8" s="55">
        <f>+J9+J15+J25+J35+J44+J51+J62+J66+J69+J73</f>
        <v>0</v>
      </c>
      <c r="K8" s="55">
        <f t="shared" ref="K8:L8" si="2">+K9+K15+K25+K35+K44+K51+K62+K66+K69+K73</f>
        <v>0</v>
      </c>
      <c r="L8" s="55">
        <f t="shared" si="2"/>
        <v>0</v>
      </c>
      <c r="M8" s="55">
        <f>+M9+M15+M25+M35+M44+M51+M61+M66+M69+M73</f>
        <v>0</v>
      </c>
      <c r="N8" s="55">
        <f>+N9+N15+N25+N35+N44+N51+N61+N66+N69+N73</f>
        <v>0</v>
      </c>
      <c r="O8" s="55">
        <f>+O9+O15+O25+O35+O44+O51+O61+O66+O69+O73</f>
        <v>0</v>
      </c>
      <c r="P8" s="55">
        <f>+D8+E8+F8+G8+H8+I8+J8+K8+L8+M8+N8+O8</f>
        <v>45743703.030000009</v>
      </c>
      <c r="Q8" s="16"/>
      <c r="R8" s="16"/>
    </row>
    <row r="9" spans="3:18" ht="30" customHeight="1" x14ac:dyDescent="0.45">
      <c r="C9" s="56" t="s">
        <v>1</v>
      </c>
      <c r="D9" s="57">
        <f t="shared" ref="D9:O9" si="3">+D10+D11+D12+D13+D14</f>
        <v>7140905.9100000001</v>
      </c>
      <c r="E9" s="57">
        <f t="shared" si="3"/>
        <v>8228538.7000000002</v>
      </c>
      <c r="F9" s="57">
        <f t="shared" si="3"/>
        <v>7668391.1400000006</v>
      </c>
      <c r="G9" s="57">
        <f t="shared" si="3"/>
        <v>7624288.5</v>
      </c>
      <c r="H9" s="57">
        <f t="shared" si="3"/>
        <v>7778637.1400000006</v>
      </c>
      <c r="I9" s="57">
        <f t="shared" si="3"/>
        <v>0</v>
      </c>
      <c r="J9" s="57">
        <f t="shared" si="3"/>
        <v>0</v>
      </c>
      <c r="K9" s="57">
        <f t="shared" si="3"/>
        <v>0</v>
      </c>
      <c r="L9" s="57">
        <f t="shared" si="3"/>
        <v>0</v>
      </c>
      <c r="M9" s="57">
        <f t="shared" si="3"/>
        <v>0</v>
      </c>
      <c r="N9" s="57">
        <f t="shared" si="3"/>
        <v>0</v>
      </c>
      <c r="O9" s="57">
        <f t="shared" si="3"/>
        <v>0</v>
      </c>
      <c r="P9" s="57">
        <f t="shared" ref="P9:P74" si="4">+D9+E9+F9+G9+H9+I9+J9+K9+L9+M9+N9+O9</f>
        <v>38440761.390000001</v>
      </c>
      <c r="Q9" s="16"/>
      <c r="R9" s="16"/>
    </row>
    <row r="10" spans="3:18" ht="27.75" x14ac:dyDescent="0.45">
      <c r="C10" s="58" t="s">
        <v>2</v>
      </c>
      <c r="D10" s="59">
        <v>6215000</v>
      </c>
      <c r="E10" s="59">
        <v>7186284.6299999999</v>
      </c>
      <c r="F10" s="59">
        <v>6694094.8500000006</v>
      </c>
      <c r="G10" s="59">
        <v>6630833.3300000001</v>
      </c>
      <c r="H10" s="59">
        <v>6765000</v>
      </c>
      <c r="I10" s="59">
        <v>0</v>
      </c>
      <c r="J10" s="59">
        <v>0</v>
      </c>
      <c r="K10" s="59">
        <v>0</v>
      </c>
      <c r="L10" s="59">
        <v>0</v>
      </c>
      <c r="M10" s="59">
        <v>0</v>
      </c>
      <c r="N10" s="59">
        <v>0</v>
      </c>
      <c r="O10" s="59">
        <v>0</v>
      </c>
      <c r="P10" s="59">
        <f t="shared" si="4"/>
        <v>33491212.810000002</v>
      </c>
      <c r="Q10" s="16"/>
      <c r="R10" s="16"/>
    </row>
    <row r="11" spans="3:18" ht="27.75" x14ac:dyDescent="0.45">
      <c r="C11" s="58" t="s">
        <v>3</v>
      </c>
      <c r="D11" s="59">
        <v>0</v>
      </c>
      <c r="E11" s="60">
        <v>0</v>
      </c>
      <c r="F11" s="59">
        <v>0</v>
      </c>
      <c r="G11" s="59">
        <v>0</v>
      </c>
      <c r="H11" s="59">
        <v>0</v>
      </c>
      <c r="I11" s="59">
        <v>0</v>
      </c>
      <c r="J11" s="59">
        <v>0</v>
      </c>
      <c r="K11" s="59">
        <v>0</v>
      </c>
      <c r="L11" s="59">
        <v>0</v>
      </c>
      <c r="M11" s="59">
        <v>0</v>
      </c>
      <c r="N11" s="59">
        <v>0</v>
      </c>
      <c r="O11" s="59">
        <v>0</v>
      </c>
      <c r="P11" s="59">
        <f t="shared" si="4"/>
        <v>0</v>
      </c>
      <c r="Q11" s="16"/>
      <c r="R11" s="16"/>
    </row>
    <row r="12" spans="3:18" ht="27.75" x14ac:dyDescent="0.45">
      <c r="C12" s="58" t="s">
        <v>4</v>
      </c>
      <c r="D12" s="59">
        <v>0</v>
      </c>
      <c r="E12" s="59">
        <v>0</v>
      </c>
      <c r="F12" s="59">
        <v>0</v>
      </c>
      <c r="G12" s="59">
        <v>0</v>
      </c>
      <c r="H12" s="59">
        <v>0</v>
      </c>
      <c r="I12" s="59">
        <v>0</v>
      </c>
      <c r="J12" s="59">
        <v>0</v>
      </c>
      <c r="K12" s="59">
        <v>0</v>
      </c>
      <c r="L12" s="59">
        <v>0</v>
      </c>
      <c r="M12" s="59">
        <v>0</v>
      </c>
      <c r="N12" s="59">
        <v>0</v>
      </c>
      <c r="O12" s="59">
        <v>0</v>
      </c>
      <c r="P12" s="59">
        <f t="shared" si="4"/>
        <v>0</v>
      </c>
      <c r="Q12" s="11"/>
    </row>
    <row r="13" spans="3:18" ht="27.75" x14ac:dyDescent="0.45">
      <c r="C13" s="58" t="s">
        <v>5</v>
      </c>
      <c r="D13" s="59">
        <v>0</v>
      </c>
      <c r="E13" s="59">
        <v>0</v>
      </c>
      <c r="F13" s="59">
        <v>0</v>
      </c>
      <c r="G13" s="59">
        <v>0</v>
      </c>
      <c r="H13" s="59">
        <v>0</v>
      </c>
      <c r="I13" s="59">
        <v>0</v>
      </c>
      <c r="J13" s="59">
        <v>0</v>
      </c>
      <c r="K13" s="59">
        <v>0</v>
      </c>
      <c r="L13" s="59">
        <v>0</v>
      </c>
      <c r="M13" s="59">
        <v>0</v>
      </c>
      <c r="N13" s="59">
        <v>0</v>
      </c>
      <c r="O13" s="59">
        <v>0</v>
      </c>
      <c r="P13" s="59">
        <f t="shared" si="4"/>
        <v>0</v>
      </c>
    </row>
    <row r="14" spans="3:18" ht="27.75" x14ac:dyDescent="0.45">
      <c r="C14" s="58" t="s">
        <v>6</v>
      </c>
      <c r="D14" s="59">
        <v>925905.91</v>
      </c>
      <c r="E14" s="59">
        <v>1042254.0700000002</v>
      </c>
      <c r="F14" s="59">
        <v>974296.29</v>
      </c>
      <c r="G14" s="59">
        <v>993455.17000000016</v>
      </c>
      <c r="H14" s="59">
        <v>1013637.1400000002</v>
      </c>
      <c r="I14" s="59">
        <v>0</v>
      </c>
      <c r="J14" s="59">
        <v>0</v>
      </c>
      <c r="K14" s="59">
        <v>0</v>
      </c>
      <c r="L14" s="59">
        <v>0</v>
      </c>
      <c r="M14" s="59">
        <v>0</v>
      </c>
      <c r="N14" s="59">
        <v>0</v>
      </c>
      <c r="O14" s="59">
        <v>0</v>
      </c>
      <c r="P14" s="59">
        <f t="shared" si="4"/>
        <v>4949548.580000001</v>
      </c>
    </row>
    <row r="15" spans="3:18" ht="27.75" x14ac:dyDescent="0.45">
      <c r="C15" s="56" t="s">
        <v>7</v>
      </c>
      <c r="D15" s="57">
        <f t="shared" ref="D15:H15" si="5">+D16+D17+D18+D19+D20+D21+D22+D23+D24</f>
        <v>169792.8</v>
      </c>
      <c r="E15" s="57">
        <f t="shared" si="5"/>
        <v>557837.31999999995</v>
      </c>
      <c r="F15" s="57">
        <f t="shared" si="5"/>
        <v>810356.7</v>
      </c>
      <c r="G15" s="57">
        <f t="shared" si="5"/>
        <v>421192.35000000003</v>
      </c>
      <c r="H15" s="57">
        <f t="shared" si="5"/>
        <v>1025959.67</v>
      </c>
      <c r="I15" s="57">
        <v>0</v>
      </c>
      <c r="J15" s="57">
        <v>0</v>
      </c>
      <c r="K15" s="57">
        <v>0</v>
      </c>
      <c r="L15" s="57">
        <v>0</v>
      </c>
      <c r="M15" s="57">
        <v>0</v>
      </c>
      <c r="N15" s="57">
        <v>0</v>
      </c>
      <c r="O15" s="57">
        <v>0</v>
      </c>
      <c r="P15" s="57">
        <f t="shared" si="4"/>
        <v>2985138.84</v>
      </c>
    </row>
    <row r="16" spans="3:18" ht="27.75" x14ac:dyDescent="0.45">
      <c r="C16" s="58" t="s">
        <v>8</v>
      </c>
      <c r="D16" s="59">
        <v>69643.8</v>
      </c>
      <c r="E16" s="59">
        <v>63789.72</v>
      </c>
      <c r="F16" s="59">
        <v>448854.69999999995</v>
      </c>
      <c r="G16" s="59">
        <v>72073.34</v>
      </c>
      <c r="H16" s="59">
        <v>104036.04</v>
      </c>
      <c r="I16" s="59">
        <v>0</v>
      </c>
      <c r="J16" s="59">
        <v>0</v>
      </c>
      <c r="K16" s="59">
        <v>0</v>
      </c>
      <c r="L16" s="59">
        <v>0</v>
      </c>
      <c r="M16" s="59">
        <v>0</v>
      </c>
      <c r="N16" s="59">
        <v>0</v>
      </c>
      <c r="O16" s="59">
        <v>0</v>
      </c>
      <c r="P16" s="59">
        <f t="shared" si="4"/>
        <v>758397.6</v>
      </c>
    </row>
    <row r="17" spans="3:18" ht="27.75" x14ac:dyDescent="0.45">
      <c r="C17" s="58" t="s">
        <v>9</v>
      </c>
      <c r="D17" s="59">
        <v>0</v>
      </c>
      <c r="E17" s="59">
        <v>0</v>
      </c>
      <c r="F17" s="59">
        <v>60829</v>
      </c>
      <c r="G17" s="59">
        <v>1719.97</v>
      </c>
      <c r="H17" s="59">
        <v>61017.66</v>
      </c>
      <c r="I17" s="59">
        <v>0</v>
      </c>
      <c r="J17" s="59">
        <v>0</v>
      </c>
      <c r="K17" s="59">
        <v>0</v>
      </c>
      <c r="L17" s="59">
        <v>0</v>
      </c>
      <c r="M17" s="59">
        <v>0</v>
      </c>
      <c r="N17" s="59">
        <v>0</v>
      </c>
      <c r="O17" s="59">
        <v>0</v>
      </c>
      <c r="P17" s="59">
        <f t="shared" si="4"/>
        <v>123566.63</v>
      </c>
    </row>
    <row r="18" spans="3:18" ht="27.75" x14ac:dyDescent="0.45">
      <c r="C18" s="58" t="s">
        <v>10</v>
      </c>
      <c r="D18" s="59">
        <v>0</v>
      </c>
      <c r="E18" s="59">
        <v>344500</v>
      </c>
      <c r="F18" s="59">
        <v>224150</v>
      </c>
      <c r="G18" s="59">
        <v>102700</v>
      </c>
      <c r="H18" s="59">
        <v>214650</v>
      </c>
      <c r="I18" s="59">
        <v>0</v>
      </c>
      <c r="J18" s="59">
        <v>0</v>
      </c>
      <c r="K18" s="59">
        <v>0</v>
      </c>
      <c r="L18" s="59">
        <v>0</v>
      </c>
      <c r="M18" s="59">
        <v>0</v>
      </c>
      <c r="N18" s="59">
        <v>0</v>
      </c>
      <c r="O18" s="59">
        <v>0</v>
      </c>
      <c r="P18" s="59">
        <f t="shared" si="4"/>
        <v>886000</v>
      </c>
    </row>
    <row r="19" spans="3:18" ht="27.75" x14ac:dyDescent="0.45">
      <c r="C19" s="58" t="s">
        <v>11</v>
      </c>
      <c r="D19" s="59">
        <v>0</v>
      </c>
      <c r="E19" s="59">
        <v>0</v>
      </c>
      <c r="F19" s="59">
        <v>0</v>
      </c>
      <c r="G19" s="59">
        <v>0</v>
      </c>
      <c r="H19" s="59">
        <v>2340</v>
      </c>
      <c r="I19" s="59">
        <v>0</v>
      </c>
      <c r="J19" s="59">
        <v>0</v>
      </c>
      <c r="K19" s="59">
        <v>0</v>
      </c>
      <c r="L19" s="59">
        <v>0</v>
      </c>
      <c r="M19" s="59">
        <v>0</v>
      </c>
      <c r="N19" s="59">
        <v>0</v>
      </c>
      <c r="O19" s="59">
        <v>0</v>
      </c>
      <c r="P19" s="59">
        <f t="shared" si="4"/>
        <v>2340</v>
      </c>
    </row>
    <row r="20" spans="3:18" ht="27.75" x14ac:dyDescent="0.45">
      <c r="C20" s="58" t="s">
        <v>12</v>
      </c>
      <c r="D20" s="59">
        <v>0</v>
      </c>
      <c r="E20" s="59">
        <v>0</v>
      </c>
      <c r="F20" s="59">
        <v>0</v>
      </c>
      <c r="G20" s="59">
        <v>0</v>
      </c>
      <c r="H20" s="59">
        <v>0</v>
      </c>
      <c r="I20" s="59">
        <v>0</v>
      </c>
      <c r="J20" s="59">
        <v>0</v>
      </c>
      <c r="K20" s="59">
        <v>0</v>
      </c>
      <c r="L20" s="59">
        <v>0</v>
      </c>
      <c r="M20" s="59">
        <v>0</v>
      </c>
      <c r="N20" s="59">
        <v>0</v>
      </c>
      <c r="O20" s="59">
        <v>0</v>
      </c>
      <c r="P20" s="59">
        <f t="shared" si="4"/>
        <v>0</v>
      </c>
    </row>
    <row r="21" spans="3:18" ht="27.75" x14ac:dyDescent="0.45">
      <c r="C21" s="58" t="s">
        <v>13</v>
      </c>
      <c r="D21" s="59">
        <v>100149</v>
      </c>
      <c r="E21" s="59">
        <v>149547.6</v>
      </c>
      <c r="F21" s="59">
        <v>0</v>
      </c>
      <c r="G21" s="59">
        <v>164273.26</v>
      </c>
      <c r="H21" s="59">
        <v>281911.38</v>
      </c>
      <c r="I21" s="59">
        <v>0</v>
      </c>
      <c r="J21" s="59">
        <v>0</v>
      </c>
      <c r="K21" s="59">
        <v>0</v>
      </c>
      <c r="L21" s="59">
        <v>0</v>
      </c>
      <c r="M21" s="59">
        <v>0</v>
      </c>
      <c r="N21" s="59">
        <v>0</v>
      </c>
      <c r="O21" s="59">
        <v>0</v>
      </c>
      <c r="P21" s="59">
        <f t="shared" si="4"/>
        <v>695881.24</v>
      </c>
    </row>
    <row r="22" spans="3:18" ht="27.75" x14ac:dyDescent="0.45">
      <c r="C22" s="58" t="s">
        <v>14</v>
      </c>
      <c r="D22" s="59">
        <v>0</v>
      </c>
      <c r="E22" s="59">
        <v>0</v>
      </c>
      <c r="F22" s="59">
        <v>31683</v>
      </c>
      <c r="G22" s="59">
        <v>0</v>
      </c>
      <c r="H22" s="59">
        <v>33399.99</v>
      </c>
      <c r="I22" s="59">
        <v>0</v>
      </c>
      <c r="J22" s="59">
        <v>0</v>
      </c>
      <c r="K22" s="59">
        <v>0</v>
      </c>
      <c r="L22" s="59">
        <v>0</v>
      </c>
      <c r="M22" s="59">
        <v>0</v>
      </c>
      <c r="N22" s="59">
        <v>0</v>
      </c>
      <c r="O22" s="59">
        <v>0</v>
      </c>
      <c r="P22" s="59">
        <f t="shared" si="4"/>
        <v>65082.99</v>
      </c>
    </row>
    <row r="23" spans="3:18" ht="27.75" x14ac:dyDescent="0.45">
      <c r="C23" s="58" t="s">
        <v>15</v>
      </c>
      <c r="D23" s="59">
        <v>0</v>
      </c>
      <c r="E23" s="59">
        <v>0</v>
      </c>
      <c r="F23" s="59">
        <v>0</v>
      </c>
      <c r="G23" s="59">
        <v>13177.58</v>
      </c>
      <c r="H23" s="59">
        <v>305210.59999999998</v>
      </c>
      <c r="I23" s="59">
        <v>0</v>
      </c>
      <c r="J23" s="59">
        <v>0</v>
      </c>
      <c r="K23" s="59">
        <v>0</v>
      </c>
      <c r="L23" s="59">
        <v>0</v>
      </c>
      <c r="M23" s="59">
        <v>0</v>
      </c>
      <c r="N23" s="59">
        <v>0</v>
      </c>
      <c r="O23" s="59">
        <v>0</v>
      </c>
      <c r="P23" s="59">
        <f t="shared" si="4"/>
        <v>318388.18</v>
      </c>
    </row>
    <row r="24" spans="3:18" ht="27.75" x14ac:dyDescent="0.45">
      <c r="C24" s="58" t="s">
        <v>16</v>
      </c>
      <c r="D24" s="59">
        <v>0</v>
      </c>
      <c r="E24" s="59">
        <v>0</v>
      </c>
      <c r="F24" s="59">
        <v>44840</v>
      </c>
      <c r="G24" s="59">
        <v>67248.2</v>
      </c>
      <c r="H24" s="59">
        <v>23394</v>
      </c>
      <c r="I24" s="59">
        <v>0</v>
      </c>
      <c r="J24" s="59">
        <v>0</v>
      </c>
      <c r="K24" s="59">
        <v>0</v>
      </c>
      <c r="L24" s="59">
        <v>0</v>
      </c>
      <c r="M24" s="59">
        <v>0</v>
      </c>
      <c r="N24" s="59">
        <v>0</v>
      </c>
      <c r="O24" s="59">
        <v>0</v>
      </c>
      <c r="P24" s="59">
        <f t="shared" si="4"/>
        <v>135482.20000000001</v>
      </c>
    </row>
    <row r="25" spans="3:18" ht="27.75" x14ac:dyDescent="0.45">
      <c r="C25" s="56" t="s">
        <v>17</v>
      </c>
      <c r="D25" s="57">
        <f>+D26+D27+D28+D29+D30+D31+D32+D33+D34</f>
        <v>0</v>
      </c>
      <c r="E25" s="57">
        <f t="shared" ref="E25:P25" si="6">+E26+E27+E28+E29+E30+E31+E32+E33+E34</f>
        <v>140804.63999999998</v>
      </c>
      <c r="F25" s="57">
        <f t="shared" si="6"/>
        <v>355014.88</v>
      </c>
      <c r="G25" s="57">
        <f t="shared" si="6"/>
        <v>465183.92000000004</v>
      </c>
      <c r="H25" s="57">
        <f t="shared" si="6"/>
        <v>1492172.29</v>
      </c>
      <c r="I25" s="57">
        <f t="shared" si="6"/>
        <v>0</v>
      </c>
      <c r="J25" s="57">
        <f t="shared" si="6"/>
        <v>0</v>
      </c>
      <c r="K25" s="57">
        <f t="shared" si="6"/>
        <v>0</v>
      </c>
      <c r="L25" s="57">
        <f t="shared" si="6"/>
        <v>0</v>
      </c>
      <c r="M25" s="57">
        <f t="shared" si="6"/>
        <v>0</v>
      </c>
      <c r="N25" s="57">
        <f t="shared" si="6"/>
        <v>0</v>
      </c>
      <c r="O25" s="57">
        <f t="shared" si="6"/>
        <v>0</v>
      </c>
      <c r="P25" s="57">
        <f t="shared" si="6"/>
        <v>2453175.73</v>
      </c>
      <c r="Q25" s="17"/>
      <c r="R25" s="17"/>
    </row>
    <row r="26" spans="3:18" ht="27.75" x14ac:dyDescent="0.45">
      <c r="C26" s="58" t="s">
        <v>18</v>
      </c>
      <c r="D26" s="59">
        <v>0</v>
      </c>
      <c r="E26" s="59">
        <v>41032.1</v>
      </c>
      <c r="F26" s="59">
        <v>14179.52</v>
      </c>
      <c r="G26" s="59">
        <v>13933</v>
      </c>
      <c r="H26" s="59">
        <v>43858.3</v>
      </c>
      <c r="I26" s="59">
        <v>0</v>
      </c>
      <c r="J26" s="59">
        <v>0</v>
      </c>
      <c r="K26" s="59">
        <v>0</v>
      </c>
      <c r="L26" s="59">
        <v>0</v>
      </c>
      <c r="M26" s="59">
        <v>0</v>
      </c>
      <c r="N26" s="59">
        <v>0</v>
      </c>
      <c r="O26" s="59">
        <v>0</v>
      </c>
      <c r="P26" s="59">
        <f t="shared" si="4"/>
        <v>113002.92</v>
      </c>
    </row>
    <row r="27" spans="3:18" ht="27.75" x14ac:dyDescent="0.45">
      <c r="C27" s="58" t="s">
        <v>19</v>
      </c>
      <c r="D27" s="59">
        <v>0</v>
      </c>
      <c r="E27" s="59">
        <v>0</v>
      </c>
      <c r="F27" s="59">
        <v>0</v>
      </c>
      <c r="G27" s="59">
        <v>0</v>
      </c>
      <c r="H27" s="59">
        <v>825</v>
      </c>
      <c r="I27" s="59">
        <v>0</v>
      </c>
      <c r="J27" s="59">
        <v>0</v>
      </c>
      <c r="K27" s="59">
        <v>0</v>
      </c>
      <c r="L27" s="59">
        <v>0</v>
      </c>
      <c r="M27" s="59">
        <v>0</v>
      </c>
      <c r="N27" s="59">
        <v>0</v>
      </c>
      <c r="O27" s="59">
        <v>0</v>
      </c>
      <c r="P27" s="59">
        <f t="shared" si="4"/>
        <v>825</v>
      </c>
    </row>
    <row r="28" spans="3:18" ht="27.75" x14ac:dyDescent="0.45">
      <c r="C28" s="58" t="s">
        <v>20</v>
      </c>
      <c r="D28" s="59">
        <v>0</v>
      </c>
      <c r="E28" s="59">
        <v>73620.2</v>
      </c>
      <c r="F28" s="59">
        <v>0</v>
      </c>
      <c r="G28" s="59">
        <v>3560.5</v>
      </c>
      <c r="H28" s="59">
        <v>67544.97</v>
      </c>
      <c r="I28" s="59">
        <v>0</v>
      </c>
      <c r="J28" s="59">
        <v>0</v>
      </c>
      <c r="K28" s="59">
        <v>0</v>
      </c>
      <c r="L28" s="59">
        <v>0</v>
      </c>
      <c r="M28" s="59">
        <v>0</v>
      </c>
      <c r="N28" s="59">
        <v>0</v>
      </c>
      <c r="O28" s="59">
        <v>0</v>
      </c>
      <c r="P28" s="59">
        <f t="shared" si="4"/>
        <v>144725.66999999998</v>
      </c>
    </row>
    <row r="29" spans="3:18" ht="27.75" x14ac:dyDescent="0.45">
      <c r="C29" s="58" t="s">
        <v>21</v>
      </c>
      <c r="D29" s="59">
        <v>0</v>
      </c>
      <c r="E29" s="59">
        <v>0</v>
      </c>
      <c r="F29" s="59">
        <v>0</v>
      </c>
      <c r="G29" s="59">
        <v>0</v>
      </c>
      <c r="H29" s="59">
        <v>0</v>
      </c>
      <c r="I29" s="59">
        <v>0</v>
      </c>
      <c r="J29" s="59">
        <v>0</v>
      </c>
      <c r="K29" s="59">
        <v>0</v>
      </c>
      <c r="L29" s="59">
        <v>0</v>
      </c>
      <c r="M29" s="59">
        <v>0</v>
      </c>
      <c r="N29" s="59">
        <v>0</v>
      </c>
      <c r="O29" s="59">
        <v>0</v>
      </c>
      <c r="P29" s="59">
        <f t="shared" si="4"/>
        <v>0</v>
      </c>
    </row>
    <row r="30" spans="3:18" ht="27.75" x14ac:dyDescent="0.45">
      <c r="C30" s="58" t="s">
        <v>22</v>
      </c>
      <c r="D30" s="59">
        <v>0</v>
      </c>
      <c r="E30" s="59">
        <v>0</v>
      </c>
      <c r="F30" s="59">
        <v>0</v>
      </c>
      <c r="G30" s="59">
        <v>3845.97</v>
      </c>
      <c r="H30" s="59">
        <v>976</v>
      </c>
      <c r="I30" s="59">
        <v>0</v>
      </c>
      <c r="J30" s="59">
        <v>0</v>
      </c>
      <c r="K30" s="59">
        <v>0</v>
      </c>
      <c r="L30" s="59">
        <v>0</v>
      </c>
      <c r="M30" s="59">
        <v>0</v>
      </c>
      <c r="N30" s="59">
        <v>0</v>
      </c>
      <c r="O30" s="59">
        <v>0</v>
      </c>
      <c r="P30" s="59">
        <f t="shared" si="4"/>
        <v>4821.9699999999993</v>
      </c>
    </row>
    <row r="31" spans="3:18" ht="27.75" x14ac:dyDescent="0.45">
      <c r="C31" s="58" t="s">
        <v>23</v>
      </c>
      <c r="D31" s="59">
        <v>0</v>
      </c>
      <c r="E31" s="59">
        <v>0</v>
      </c>
      <c r="F31" s="59">
        <v>69494.92</v>
      </c>
      <c r="G31" s="59">
        <v>3563</v>
      </c>
      <c r="H31" s="59">
        <v>1354</v>
      </c>
      <c r="I31" s="59">
        <v>0</v>
      </c>
      <c r="J31" s="59">
        <v>0</v>
      </c>
      <c r="K31" s="59">
        <v>0</v>
      </c>
      <c r="L31" s="59">
        <v>0</v>
      </c>
      <c r="M31" s="59">
        <v>0</v>
      </c>
      <c r="N31" s="59">
        <v>0</v>
      </c>
      <c r="O31" s="59">
        <v>0</v>
      </c>
      <c r="P31" s="59">
        <f t="shared" si="4"/>
        <v>74411.92</v>
      </c>
    </row>
    <row r="32" spans="3:18" ht="27.75" x14ac:dyDescent="0.45">
      <c r="C32" s="58" t="s">
        <v>24</v>
      </c>
      <c r="D32" s="59">
        <v>0</v>
      </c>
      <c r="E32" s="59">
        <v>0</v>
      </c>
      <c r="F32" s="59">
        <v>56775.7</v>
      </c>
      <c r="G32" s="59">
        <v>0</v>
      </c>
      <c r="H32" s="59">
        <v>1033775</v>
      </c>
      <c r="I32" s="59">
        <v>0</v>
      </c>
      <c r="J32" s="59">
        <v>0</v>
      </c>
      <c r="K32" s="59">
        <v>0</v>
      </c>
      <c r="L32" s="59">
        <v>0</v>
      </c>
      <c r="M32" s="59">
        <v>0</v>
      </c>
      <c r="N32" s="59">
        <v>0</v>
      </c>
      <c r="O32" s="59">
        <v>0</v>
      </c>
      <c r="P32" s="59">
        <f t="shared" si="4"/>
        <v>1090550.7</v>
      </c>
    </row>
    <row r="33" spans="3:16" ht="27.75" x14ac:dyDescent="0.45">
      <c r="C33" s="58" t="s">
        <v>25</v>
      </c>
      <c r="D33" s="59">
        <v>0</v>
      </c>
      <c r="E33" s="59">
        <v>0</v>
      </c>
      <c r="F33" s="59">
        <v>0</v>
      </c>
      <c r="G33" s="59">
        <v>0</v>
      </c>
      <c r="H33" s="59">
        <v>0</v>
      </c>
      <c r="I33" s="59">
        <v>0</v>
      </c>
      <c r="J33" s="59">
        <v>0</v>
      </c>
      <c r="K33" s="59">
        <v>0</v>
      </c>
      <c r="L33" s="59">
        <v>0</v>
      </c>
      <c r="M33" s="59">
        <v>0</v>
      </c>
      <c r="N33" s="59">
        <v>0</v>
      </c>
      <c r="O33" s="59">
        <v>0</v>
      </c>
      <c r="P33" s="59">
        <f t="shared" si="4"/>
        <v>0</v>
      </c>
    </row>
    <row r="34" spans="3:16" ht="27.75" x14ac:dyDescent="0.45">
      <c r="C34" s="58" t="s">
        <v>26</v>
      </c>
      <c r="D34" s="59">
        <v>0</v>
      </c>
      <c r="E34" s="59">
        <v>26152.34</v>
      </c>
      <c r="F34" s="59">
        <v>214564.74</v>
      </c>
      <c r="G34" s="59">
        <v>440281.45</v>
      </c>
      <c r="H34" s="59">
        <v>343839.02</v>
      </c>
      <c r="I34" s="59">
        <v>0</v>
      </c>
      <c r="J34" s="59">
        <v>0</v>
      </c>
      <c r="K34" s="59">
        <v>0</v>
      </c>
      <c r="L34" s="59">
        <v>0</v>
      </c>
      <c r="M34" s="59">
        <v>0</v>
      </c>
      <c r="N34" s="59">
        <v>0</v>
      </c>
      <c r="O34" s="59">
        <v>0</v>
      </c>
      <c r="P34" s="59">
        <f t="shared" si="4"/>
        <v>1024837.55</v>
      </c>
    </row>
    <row r="35" spans="3:16" ht="27.75" x14ac:dyDescent="0.45">
      <c r="C35" s="56" t="s">
        <v>27</v>
      </c>
      <c r="D35" s="57">
        <v>0</v>
      </c>
      <c r="E35" s="57">
        <v>0</v>
      </c>
      <c r="F35" s="57">
        <v>0</v>
      </c>
      <c r="G35" s="57">
        <v>0</v>
      </c>
      <c r="H35" s="57">
        <v>0</v>
      </c>
      <c r="I35" s="57">
        <v>0</v>
      </c>
      <c r="J35" s="57">
        <v>0</v>
      </c>
      <c r="K35" s="57">
        <v>0</v>
      </c>
      <c r="L35" s="57">
        <v>0</v>
      </c>
      <c r="M35" s="57">
        <v>0</v>
      </c>
      <c r="N35" s="57">
        <v>0</v>
      </c>
      <c r="O35" s="57">
        <v>0</v>
      </c>
      <c r="P35" s="57">
        <f t="shared" si="4"/>
        <v>0</v>
      </c>
    </row>
    <row r="36" spans="3:16" ht="27.75" x14ac:dyDescent="0.45">
      <c r="C36" s="58" t="s">
        <v>28</v>
      </c>
      <c r="D36" s="59">
        <v>0</v>
      </c>
      <c r="E36" s="59">
        <v>0</v>
      </c>
      <c r="F36" s="59">
        <v>0</v>
      </c>
      <c r="G36" s="59">
        <v>0</v>
      </c>
      <c r="H36" s="59">
        <v>0</v>
      </c>
      <c r="I36" s="59">
        <v>0</v>
      </c>
      <c r="J36" s="59">
        <v>0</v>
      </c>
      <c r="K36" s="59">
        <v>0</v>
      </c>
      <c r="L36" s="59">
        <v>0</v>
      </c>
      <c r="M36" s="59">
        <v>0</v>
      </c>
      <c r="N36" s="59">
        <v>0</v>
      </c>
      <c r="O36" s="59">
        <v>0</v>
      </c>
      <c r="P36" s="59">
        <f t="shared" si="4"/>
        <v>0</v>
      </c>
    </row>
    <row r="37" spans="3:16" ht="27.75" x14ac:dyDescent="0.45">
      <c r="C37" s="58" t="s">
        <v>29</v>
      </c>
      <c r="D37" s="59">
        <v>0</v>
      </c>
      <c r="E37" s="59">
        <v>0</v>
      </c>
      <c r="F37" s="59">
        <v>0</v>
      </c>
      <c r="G37" s="59">
        <v>0</v>
      </c>
      <c r="H37" s="59">
        <v>0</v>
      </c>
      <c r="I37" s="59">
        <v>0</v>
      </c>
      <c r="J37" s="59">
        <v>0</v>
      </c>
      <c r="K37" s="59">
        <v>0</v>
      </c>
      <c r="L37" s="59">
        <v>0</v>
      </c>
      <c r="M37" s="59">
        <v>0</v>
      </c>
      <c r="N37" s="59">
        <v>0</v>
      </c>
      <c r="O37" s="59">
        <v>0</v>
      </c>
      <c r="P37" s="59">
        <f t="shared" si="4"/>
        <v>0</v>
      </c>
    </row>
    <row r="38" spans="3:16" ht="27.75" x14ac:dyDescent="0.45">
      <c r="C38" s="58" t="s">
        <v>30</v>
      </c>
      <c r="D38" s="59">
        <v>0</v>
      </c>
      <c r="E38" s="59">
        <v>0</v>
      </c>
      <c r="F38" s="59">
        <v>0</v>
      </c>
      <c r="G38" s="59">
        <v>0</v>
      </c>
      <c r="H38" s="59">
        <v>0</v>
      </c>
      <c r="I38" s="59">
        <v>0</v>
      </c>
      <c r="J38" s="59">
        <v>0</v>
      </c>
      <c r="K38" s="59">
        <v>0</v>
      </c>
      <c r="L38" s="59">
        <v>0</v>
      </c>
      <c r="M38" s="59">
        <v>0</v>
      </c>
      <c r="N38" s="59">
        <v>0</v>
      </c>
      <c r="O38" s="59">
        <v>0</v>
      </c>
      <c r="P38" s="59">
        <f t="shared" si="4"/>
        <v>0</v>
      </c>
    </row>
    <row r="39" spans="3:16" ht="27.75" x14ac:dyDescent="0.45">
      <c r="C39" s="58" t="s">
        <v>31</v>
      </c>
      <c r="D39" s="59">
        <v>0</v>
      </c>
      <c r="E39" s="59">
        <v>0</v>
      </c>
      <c r="F39" s="59">
        <v>0</v>
      </c>
      <c r="G39" s="59">
        <v>0</v>
      </c>
      <c r="H39" s="59">
        <v>0</v>
      </c>
      <c r="I39" s="59">
        <v>0</v>
      </c>
      <c r="J39" s="59">
        <v>0</v>
      </c>
      <c r="K39" s="59">
        <v>0</v>
      </c>
      <c r="L39" s="59">
        <v>0</v>
      </c>
      <c r="M39" s="59">
        <v>0</v>
      </c>
      <c r="N39" s="59">
        <v>0</v>
      </c>
      <c r="O39" s="59">
        <v>0</v>
      </c>
      <c r="P39" s="59">
        <f t="shared" si="4"/>
        <v>0</v>
      </c>
    </row>
    <row r="40" spans="3:16" ht="27.75" x14ac:dyDescent="0.45">
      <c r="C40" s="58" t="s">
        <v>32</v>
      </c>
      <c r="D40" s="59">
        <v>0</v>
      </c>
      <c r="E40" s="59">
        <v>0</v>
      </c>
      <c r="F40" s="59">
        <v>0</v>
      </c>
      <c r="G40" s="59">
        <v>0</v>
      </c>
      <c r="H40" s="59">
        <v>0</v>
      </c>
      <c r="I40" s="59">
        <v>0</v>
      </c>
      <c r="J40" s="59">
        <v>0</v>
      </c>
      <c r="K40" s="59">
        <v>0</v>
      </c>
      <c r="L40" s="59">
        <v>0</v>
      </c>
      <c r="M40" s="59">
        <v>0</v>
      </c>
      <c r="N40" s="59">
        <v>0</v>
      </c>
      <c r="O40" s="59">
        <v>0</v>
      </c>
      <c r="P40" s="59">
        <f t="shared" si="4"/>
        <v>0</v>
      </c>
    </row>
    <row r="41" spans="3:16" ht="27.75" x14ac:dyDescent="0.45">
      <c r="C41" s="58" t="s">
        <v>33</v>
      </c>
      <c r="D41" s="59">
        <v>0</v>
      </c>
      <c r="E41" s="59">
        <v>0</v>
      </c>
      <c r="F41" s="59">
        <v>0</v>
      </c>
      <c r="G41" s="59">
        <v>0</v>
      </c>
      <c r="H41" s="59">
        <v>0</v>
      </c>
      <c r="I41" s="59">
        <v>0</v>
      </c>
      <c r="J41" s="59">
        <v>0</v>
      </c>
      <c r="K41" s="59">
        <v>0</v>
      </c>
      <c r="L41" s="59">
        <v>0</v>
      </c>
      <c r="M41" s="59">
        <v>0</v>
      </c>
      <c r="N41" s="59">
        <v>0</v>
      </c>
      <c r="O41" s="59">
        <v>0</v>
      </c>
      <c r="P41" s="59">
        <f t="shared" si="4"/>
        <v>0</v>
      </c>
    </row>
    <row r="42" spans="3:16" ht="27.75" x14ac:dyDescent="0.45">
      <c r="C42" s="58" t="s">
        <v>34</v>
      </c>
      <c r="D42" s="59">
        <v>0</v>
      </c>
      <c r="E42" s="59">
        <v>0</v>
      </c>
      <c r="F42" s="59">
        <v>0</v>
      </c>
      <c r="G42" s="59">
        <v>0</v>
      </c>
      <c r="H42" s="59">
        <v>0</v>
      </c>
      <c r="I42" s="59">
        <v>0</v>
      </c>
      <c r="J42" s="59">
        <v>0</v>
      </c>
      <c r="K42" s="59">
        <v>0</v>
      </c>
      <c r="L42" s="59">
        <v>0</v>
      </c>
      <c r="M42" s="59">
        <v>0</v>
      </c>
      <c r="N42" s="59">
        <v>0</v>
      </c>
      <c r="O42" s="59">
        <v>0</v>
      </c>
      <c r="P42" s="59">
        <f t="shared" si="4"/>
        <v>0</v>
      </c>
    </row>
    <row r="43" spans="3:16" ht="27.75" x14ac:dyDescent="0.45">
      <c r="C43" s="58" t="s">
        <v>35</v>
      </c>
      <c r="D43" s="59">
        <v>0</v>
      </c>
      <c r="E43" s="59">
        <v>0</v>
      </c>
      <c r="F43" s="59">
        <v>0</v>
      </c>
      <c r="G43" s="59">
        <v>0</v>
      </c>
      <c r="H43" s="59">
        <v>0</v>
      </c>
      <c r="I43" s="59">
        <v>0</v>
      </c>
      <c r="J43" s="59">
        <v>0</v>
      </c>
      <c r="K43" s="59">
        <v>0</v>
      </c>
      <c r="L43" s="59">
        <v>0</v>
      </c>
      <c r="M43" s="59">
        <v>0</v>
      </c>
      <c r="N43" s="59">
        <v>0</v>
      </c>
      <c r="O43" s="59">
        <v>0</v>
      </c>
      <c r="P43" s="59">
        <f t="shared" si="4"/>
        <v>0</v>
      </c>
    </row>
    <row r="44" spans="3:16" ht="27.75" x14ac:dyDescent="0.45">
      <c r="C44" s="56" t="s">
        <v>36</v>
      </c>
      <c r="D44" s="59">
        <v>0</v>
      </c>
      <c r="E44" s="59">
        <v>0</v>
      </c>
      <c r="F44" s="59">
        <v>0</v>
      </c>
      <c r="G44" s="59">
        <v>0</v>
      </c>
      <c r="H44" s="59">
        <v>0</v>
      </c>
      <c r="I44" s="59">
        <v>0</v>
      </c>
      <c r="J44" s="59">
        <v>0</v>
      </c>
      <c r="K44" s="59">
        <v>0</v>
      </c>
      <c r="L44" s="59">
        <v>0</v>
      </c>
      <c r="M44" s="59">
        <v>0</v>
      </c>
      <c r="N44" s="59">
        <v>0</v>
      </c>
      <c r="O44" s="59">
        <v>0</v>
      </c>
      <c r="P44" s="59">
        <f t="shared" si="4"/>
        <v>0</v>
      </c>
    </row>
    <row r="45" spans="3:16" ht="27.75" x14ac:dyDescent="0.45">
      <c r="C45" s="58" t="s">
        <v>37</v>
      </c>
      <c r="D45" s="59">
        <v>0</v>
      </c>
      <c r="E45" s="59">
        <v>0</v>
      </c>
      <c r="F45" s="59">
        <v>0</v>
      </c>
      <c r="G45" s="59">
        <v>0</v>
      </c>
      <c r="H45" s="59">
        <v>0</v>
      </c>
      <c r="I45" s="59">
        <v>0</v>
      </c>
      <c r="J45" s="59">
        <v>0</v>
      </c>
      <c r="K45" s="59">
        <v>0</v>
      </c>
      <c r="L45" s="59">
        <v>0</v>
      </c>
      <c r="M45" s="59">
        <v>0</v>
      </c>
      <c r="N45" s="59">
        <v>0</v>
      </c>
      <c r="O45" s="59">
        <v>0</v>
      </c>
      <c r="P45" s="59">
        <f t="shared" si="4"/>
        <v>0</v>
      </c>
    </row>
    <row r="46" spans="3:16" ht="27.75" x14ac:dyDescent="0.45">
      <c r="C46" s="58" t="s">
        <v>38</v>
      </c>
      <c r="D46" s="59">
        <v>0</v>
      </c>
      <c r="E46" s="59">
        <v>0</v>
      </c>
      <c r="F46" s="59">
        <v>0</v>
      </c>
      <c r="G46" s="59">
        <v>0</v>
      </c>
      <c r="H46" s="59">
        <v>0</v>
      </c>
      <c r="I46" s="59">
        <v>0</v>
      </c>
      <c r="J46" s="59">
        <v>0</v>
      </c>
      <c r="K46" s="59">
        <v>0</v>
      </c>
      <c r="L46" s="59">
        <v>0</v>
      </c>
      <c r="M46" s="59">
        <v>0</v>
      </c>
      <c r="N46" s="59">
        <v>0</v>
      </c>
      <c r="O46" s="59">
        <v>0</v>
      </c>
      <c r="P46" s="59">
        <f t="shared" si="4"/>
        <v>0</v>
      </c>
    </row>
    <row r="47" spans="3:16" ht="27.75" x14ac:dyDescent="0.45">
      <c r="C47" s="58" t="s">
        <v>39</v>
      </c>
      <c r="D47" s="59">
        <v>0</v>
      </c>
      <c r="E47" s="59">
        <v>0</v>
      </c>
      <c r="F47" s="59">
        <v>0</v>
      </c>
      <c r="G47" s="59">
        <v>0</v>
      </c>
      <c r="H47" s="59">
        <v>0</v>
      </c>
      <c r="I47" s="59">
        <v>0</v>
      </c>
      <c r="J47" s="59">
        <v>0</v>
      </c>
      <c r="K47" s="59">
        <v>0</v>
      </c>
      <c r="L47" s="59">
        <v>0</v>
      </c>
      <c r="M47" s="59">
        <v>0</v>
      </c>
      <c r="N47" s="59">
        <v>0</v>
      </c>
      <c r="O47" s="59">
        <v>0</v>
      </c>
      <c r="P47" s="59">
        <f t="shared" si="4"/>
        <v>0</v>
      </c>
    </row>
    <row r="48" spans="3:16" ht="27.75" x14ac:dyDescent="0.45">
      <c r="C48" s="58" t="s">
        <v>40</v>
      </c>
      <c r="D48" s="59">
        <v>0</v>
      </c>
      <c r="E48" s="59">
        <v>0</v>
      </c>
      <c r="F48" s="59">
        <v>0</v>
      </c>
      <c r="G48" s="59">
        <v>0</v>
      </c>
      <c r="H48" s="59">
        <v>0</v>
      </c>
      <c r="I48" s="59">
        <v>0</v>
      </c>
      <c r="J48" s="59">
        <v>0</v>
      </c>
      <c r="K48" s="59">
        <v>0</v>
      </c>
      <c r="L48" s="59">
        <v>0</v>
      </c>
      <c r="M48" s="59">
        <v>0</v>
      </c>
      <c r="N48" s="59">
        <v>0</v>
      </c>
      <c r="O48" s="59">
        <v>0</v>
      </c>
      <c r="P48" s="59">
        <f t="shared" si="4"/>
        <v>0</v>
      </c>
    </row>
    <row r="49" spans="3:16" ht="27.75" x14ac:dyDescent="0.45">
      <c r="C49" s="58" t="s">
        <v>41</v>
      </c>
      <c r="D49" s="59">
        <v>0</v>
      </c>
      <c r="E49" s="59">
        <v>0</v>
      </c>
      <c r="F49" s="59">
        <v>0</v>
      </c>
      <c r="G49" s="59">
        <v>0</v>
      </c>
      <c r="H49" s="59">
        <v>0</v>
      </c>
      <c r="I49" s="59">
        <v>0</v>
      </c>
      <c r="J49" s="59">
        <v>0</v>
      </c>
      <c r="K49" s="59">
        <v>0</v>
      </c>
      <c r="L49" s="59">
        <v>0</v>
      </c>
      <c r="M49" s="59">
        <v>0</v>
      </c>
      <c r="N49" s="59">
        <v>0</v>
      </c>
      <c r="O49" s="59">
        <v>0</v>
      </c>
      <c r="P49" s="59">
        <f t="shared" si="4"/>
        <v>0</v>
      </c>
    </row>
    <row r="50" spans="3:16" ht="27.75" x14ac:dyDescent="0.45">
      <c r="C50" s="58" t="s">
        <v>42</v>
      </c>
      <c r="D50" s="59">
        <v>0</v>
      </c>
      <c r="E50" s="59">
        <v>0</v>
      </c>
      <c r="F50" s="59">
        <v>0</v>
      </c>
      <c r="G50" s="59">
        <v>0</v>
      </c>
      <c r="H50" s="59">
        <v>0</v>
      </c>
      <c r="I50" s="59">
        <v>0</v>
      </c>
      <c r="J50" s="59">
        <v>0</v>
      </c>
      <c r="K50" s="59">
        <v>0</v>
      </c>
      <c r="L50" s="59">
        <v>0</v>
      </c>
      <c r="M50" s="59">
        <v>0</v>
      </c>
      <c r="N50" s="59">
        <v>0</v>
      </c>
      <c r="O50" s="59">
        <v>0</v>
      </c>
      <c r="P50" s="59">
        <f t="shared" si="4"/>
        <v>0</v>
      </c>
    </row>
    <row r="51" spans="3:16" ht="27.75" x14ac:dyDescent="0.45">
      <c r="C51" s="56" t="s">
        <v>43</v>
      </c>
      <c r="D51" s="57">
        <f t="shared" ref="D51:P51" si="7">+D52+D53+D54+D55+D56+D57+D58+D59+D60</f>
        <v>0</v>
      </c>
      <c r="E51" s="57">
        <f t="shared" si="7"/>
        <v>0</v>
      </c>
      <c r="F51" s="57">
        <f t="shared" si="7"/>
        <v>289361.53999999998</v>
      </c>
      <c r="G51" s="57">
        <f t="shared" si="7"/>
        <v>0</v>
      </c>
      <c r="H51" s="57">
        <f t="shared" si="7"/>
        <v>1575265.53</v>
      </c>
      <c r="I51" s="57">
        <f t="shared" si="7"/>
        <v>0</v>
      </c>
      <c r="J51" s="57">
        <f t="shared" si="7"/>
        <v>0</v>
      </c>
      <c r="K51" s="57">
        <f t="shared" si="7"/>
        <v>0</v>
      </c>
      <c r="L51" s="57">
        <f t="shared" si="7"/>
        <v>0</v>
      </c>
      <c r="M51" s="57">
        <f t="shared" si="7"/>
        <v>0</v>
      </c>
      <c r="N51" s="57">
        <f t="shared" si="7"/>
        <v>0</v>
      </c>
      <c r="O51" s="57">
        <f t="shared" si="7"/>
        <v>0</v>
      </c>
      <c r="P51" s="57">
        <f t="shared" si="7"/>
        <v>1864627.07</v>
      </c>
    </row>
    <row r="52" spans="3:16" ht="27.75" x14ac:dyDescent="0.45">
      <c r="C52" s="58" t="s">
        <v>44</v>
      </c>
      <c r="D52" s="59">
        <v>0</v>
      </c>
      <c r="E52" s="59">
        <v>0</v>
      </c>
      <c r="F52" s="59">
        <v>179217.5</v>
      </c>
      <c r="G52" s="59">
        <v>0</v>
      </c>
      <c r="H52" s="59">
        <v>93279</v>
      </c>
      <c r="I52" s="59">
        <v>0</v>
      </c>
      <c r="J52" s="59">
        <v>0</v>
      </c>
      <c r="K52" s="59">
        <v>0</v>
      </c>
      <c r="L52" s="59">
        <v>0</v>
      </c>
      <c r="M52" s="59">
        <v>0</v>
      </c>
      <c r="N52" s="59">
        <v>0</v>
      </c>
      <c r="O52" s="59">
        <v>0</v>
      </c>
      <c r="P52" s="59">
        <f t="shared" si="4"/>
        <v>272496.5</v>
      </c>
    </row>
    <row r="53" spans="3:16" ht="27.75" x14ac:dyDescent="0.45">
      <c r="C53" s="58" t="s">
        <v>45</v>
      </c>
      <c r="D53" s="59">
        <v>0</v>
      </c>
      <c r="E53" s="59">
        <v>0</v>
      </c>
      <c r="F53" s="59">
        <v>95715</v>
      </c>
      <c r="G53" s="59">
        <v>0</v>
      </c>
      <c r="H53" s="59">
        <v>58500.06</v>
      </c>
      <c r="I53" s="59">
        <v>0</v>
      </c>
      <c r="J53" s="59">
        <v>0</v>
      </c>
      <c r="K53" s="59">
        <v>0</v>
      </c>
      <c r="L53" s="59">
        <v>0</v>
      </c>
      <c r="M53" s="59">
        <v>0</v>
      </c>
      <c r="N53" s="59">
        <v>0</v>
      </c>
      <c r="O53" s="59">
        <v>0</v>
      </c>
      <c r="P53" s="59">
        <f t="shared" si="4"/>
        <v>154215.06</v>
      </c>
    </row>
    <row r="54" spans="3:16" ht="27.75" x14ac:dyDescent="0.45">
      <c r="C54" s="58" t="s">
        <v>46</v>
      </c>
      <c r="D54" s="59">
        <v>0</v>
      </c>
      <c r="E54" s="59">
        <v>0</v>
      </c>
      <c r="F54" s="59">
        <v>0</v>
      </c>
      <c r="G54" s="59">
        <v>0</v>
      </c>
      <c r="H54" s="59">
        <v>0</v>
      </c>
      <c r="I54" s="59">
        <v>0</v>
      </c>
      <c r="J54" s="59">
        <v>0</v>
      </c>
      <c r="K54" s="59">
        <v>0</v>
      </c>
      <c r="L54" s="59">
        <v>0</v>
      </c>
      <c r="M54" s="59">
        <v>0</v>
      </c>
      <c r="N54" s="59">
        <v>0</v>
      </c>
      <c r="O54" s="59">
        <v>0</v>
      </c>
      <c r="P54" s="59">
        <f t="shared" si="4"/>
        <v>0</v>
      </c>
    </row>
    <row r="55" spans="3:16" ht="27.75" x14ac:dyDescent="0.45">
      <c r="C55" s="58" t="s">
        <v>47</v>
      </c>
      <c r="D55" s="59">
        <v>0</v>
      </c>
      <c r="E55" s="59">
        <v>0</v>
      </c>
      <c r="F55" s="59">
        <v>0</v>
      </c>
      <c r="G55" s="59">
        <v>0</v>
      </c>
      <c r="H55" s="59">
        <v>0</v>
      </c>
      <c r="I55" s="59">
        <v>0</v>
      </c>
      <c r="J55" s="59">
        <v>0</v>
      </c>
      <c r="K55" s="59">
        <v>0</v>
      </c>
      <c r="L55" s="59">
        <v>0</v>
      </c>
      <c r="M55" s="59">
        <v>0</v>
      </c>
      <c r="N55" s="59">
        <v>0</v>
      </c>
      <c r="O55" s="59">
        <v>0</v>
      </c>
      <c r="P55" s="59">
        <f t="shared" si="4"/>
        <v>0</v>
      </c>
    </row>
    <row r="56" spans="3:16" ht="27.75" x14ac:dyDescent="0.45">
      <c r="C56" s="58" t="s">
        <v>48</v>
      </c>
      <c r="D56" s="59">
        <v>0</v>
      </c>
      <c r="E56" s="59">
        <v>0</v>
      </c>
      <c r="F56" s="59">
        <v>14429.04</v>
      </c>
      <c r="G56" s="59">
        <v>0</v>
      </c>
      <c r="H56" s="59">
        <v>1423486.47</v>
      </c>
      <c r="I56" s="59">
        <v>0</v>
      </c>
      <c r="J56" s="59">
        <v>0</v>
      </c>
      <c r="K56" s="59">
        <v>0</v>
      </c>
      <c r="L56" s="59">
        <v>0</v>
      </c>
      <c r="M56" s="59">
        <v>0</v>
      </c>
      <c r="N56" s="59">
        <v>0</v>
      </c>
      <c r="O56" s="59">
        <v>0</v>
      </c>
      <c r="P56" s="59">
        <f t="shared" si="4"/>
        <v>1437915.51</v>
      </c>
    </row>
    <row r="57" spans="3:16" ht="27.75" x14ac:dyDescent="0.45">
      <c r="C57" s="58" t="s">
        <v>49</v>
      </c>
      <c r="D57" s="59">
        <v>0</v>
      </c>
      <c r="E57" s="59">
        <v>0</v>
      </c>
      <c r="F57" s="59">
        <v>0</v>
      </c>
      <c r="G57" s="59">
        <v>0</v>
      </c>
      <c r="H57" s="59">
        <v>0</v>
      </c>
      <c r="I57" s="59">
        <v>0</v>
      </c>
      <c r="J57" s="59">
        <v>0</v>
      </c>
      <c r="K57" s="59">
        <v>0</v>
      </c>
      <c r="L57" s="59">
        <v>0</v>
      </c>
      <c r="M57" s="59">
        <v>0</v>
      </c>
      <c r="N57" s="59">
        <v>0</v>
      </c>
      <c r="O57" s="59">
        <v>0</v>
      </c>
      <c r="P57" s="59">
        <f t="shared" si="4"/>
        <v>0</v>
      </c>
    </row>
    <row r="58" spans="3:16" ht="27.75" x14ac:dyDescent="0.45">
      <c r="C58" s="58" t="s">
        <v>50</v>
      </c>
      <c r="D58" s="59">
        <v>0</v>
      </c>
      <c r="E58" s="59">
        <v>0</v>
      </c>
      <c r="F58" s="59">
        <v>0</v>
      </c>
      <c r="G58" s="59">
        <v>0</v>
      </c>
      <c r="H58" s="59">
        <v>0</v>
      </c>
      <c r="I58" s="59">
        <v>0</v>
      </c>
      <c r="J58" s="59">
        <v>0</v>
      </c>
      <c r="K58" s="59">
        <v>0</v>
      </c>
      <c r="L58" s="59">
        <v>0</v>
      </c>
      <c r="M58" s="59">
        <v>0</v>
      </c>
      <c r="N58" s="59">
        <v>0</v>
      </c>
      <c r="O58" s="59">
        <v>0</v>
      </c>
      <c r="P58" s="59">
        <f t="shared" si="4"/>
        <v>0</v>
      </c>
    </row>
    <row r="59" spans="3:16" ht="27.75" x14ac:dyDescent="0.45">
      <c r="C59" s="58" t="s">
        <v>51</v>
      </c>
      <c r="D59" s="59">
        <v>0</v>
      </c>
      <c r="E59" s="59">
        <v>0</v>
      </c>
      <c r="F59" s="59">
        <v>0</v>
      </c>
      <c r="G59" s="59">
        <v>0</v>
      </c>
      <c r="H59" s="59">
        <v>0</v>
      </c>
      <c r="I59" s="59">
        <v>0</v>
      </c>
      <c r="J59" s="59">
        <v>0</v>
      </c>
      <c r="K59" s="59">
        <v>0</v>
      </c>
      <c r="L59" s="59">
        <v>0</v>
      </c>
      <c r="M59" s="59">
        <v>0</v>
      </c>
      <c r="N59" s="59">
        <v>0</v>
      </c>
      <c r="O59" s="59">
        <v>0</v>
      </c>
      <c r="P59" s="59">
        <f t="shared" si="4"/>
        <v>0</v>
      </c>
    </row>
    <row r="60" spans="3:16" ht="27.75" x14ac:dyDescent="0.45">
      <c r="C60" s="58" t="s">
        <v>52</v>
      </c>
      <c r="D60" s="59">
        <v>0</v>
      </c>
      <c r="E60" s="59">
        <v>0</v>
      </c>
      <c r="F60" s="59">
        <v>0</v>
      </c>
      <c r="G60" s="59">
        <v>0</v>
      </c>
      <c r="H60" s="59">
        <v>0</v>
      </c>
      <c r="I60" s="59">
        <v>0</v>
      </c>
      <c r="J60" s="59">
        <v>0</v>
      </c>
      <c r="K60" s="59">
        <v>0</v>
      </c>
      <c r="L60" s="59">
        <v>0</v>
      </c>
      <c r="M60" s="59">
        <v>0</v>
      </c>
      <c r="N60" s="59">
        <v>0</v>
      </c>
      <c r="O60" s="59">
        <v>0</v>
      </c>
      <c r="P60" s="59">
        <f t="shared" si="4"/>
        <v>0</v>
      </c>
    </row>
    <row r="61" spans="3:16" ht="27.75" x14ac:dyDescent="0.45">
      <c r="C61" s="56" t="s">
        <v>53</v>
      </c>
      <c r="D61" s="59">
        <v>0</v>
      </c>
      <c r="E61" s="59">
        <v>0</v>
      </c>
      <c r="F61" s="59">
        <v>0</v>
      </c>
      <c r="G61" s="59">
        <v>0</v>
      </c>
      <c r="H61" s="59">
        <v>0</v>
      </c>
      <c r="I61" s="57">
        <v>0</v>
      </c>
      <c r="J61" s="57">
        <v>0</v>
      </c>
      <c r="K61" s="57">
        <v>0</v>
      </c>
      <c r="L61" s="57">
        <v>0</v>
      </c>
      <c r="M61" s="57">
        <v>0</v>
      </c>
      <c r="N61" s="57">
        <v>0</v>
      </c>
      <c r="O61" s="57">
        <v>0</v>
      </c>
      <c r="P61" s="57">
        <f t="shared" si="4"/>
        <v>0</v>
      </c>
    </row>
    <row r="62" spans="3:16" ht="27.75" x14ac:dyDescent="0.45">
      <c r="C62" s="58" t="s">
        <v>54</v>
      </c>
      <c r="D62" s="59">
        <v>0</v>
      </c>
      <c r="E62" s="59">
        <v>0</v>
      </c>
      <c r="F62" s="59">
        <v>0</v>
      </c>
      <c r="G62" s="59">
        <v>0</v>
      </c>
      <c r="H62" s="59">
        <v>0</v>
      </c>
      <c r="I62" s="59">
        <v>0</v>
      </c>
      <c r="J62" s="59">
        <v>0</v>
      </c>
      <c r="K62" s="59">
        <v>0</v>
      </c>
      <c r="L62" s="59">
        <v>0</v>
      </c>
      <c r="M62" s="59">
        <v>0</v>
      </c>
      <c r="N62" s="59">
        <v>0</v>
      </c>
      <c r="O62" s="59">
        <v>0</v>
      </c>
      <c r="P62" s="59">
        <f t="shared" si="4"/>
        <v>0</v>
      </c>
    </row>
    <row r="63" spans="3:16" ht="27.75" x14ac:dyDescent="0.45">
      <c r="C63" s="58" t="s">
        <v>55</v>
      </c>
      <c r="D63" s="59">
        <v>0</v>
      </c>
      <c r="E63" s="59">
        <v>0</v>
      </c>
      <c r="F63" s="59">
        <v>0</v>
      </c>
      <c r="G63" s="59">
        <v>0</v>
      </c>
      <c r="H63" s="59">
        <v>0</v>
      </c>
      <c r="I63" s="59">
        <v>0</v>
      </c>
      <c r="J63" s="59">
        <v>0</v>
      </c>
      <c r="K63" s="59">
        <v>0</v>
      </c>
      <c r="L63" s="59">
        <v>0</v>
      </c>
      <c r="M63" s="59">
        <v>0</v>
      </c>
      <c r="N63" s="59">
        <v>0</v>
      </c>
      <c r="O63" s="59">
        <v>0</v>
      </c>
      <c r="P63" s="59">
        <f t="shared" si="4"/>
        <v>0</v>
      </c>
    </row>
    <row r="64" spans="3:16" ht="27.75" x14ac:dyDescent="0.45">
      <c r="C64" s="58" t="s">
        <v>56</v>
      </c>
      <c r="D64" s="59">
        <v>0</v>
      </c>
      <c r="E64" s="59">
        <v>0</v>
      </c>
      <c r="F64" s="59">
        <v>0</v>
      </c>
      <c r="G64" s="59">
        <v>0</v>
      </c>
      <c r="H64" s="59">
        <v>0</v>
      </c>
      <c r="I64" s="59">
        <v>0</v>
      </c>
      <c r="J64" s="59">
        <v>0</v>
      </c>
      <c r="K64" s="59">
        <v>0</v>
      </c>
      <c r="L64" s="59">
        <v>0</v>
      </c>
      <c r="M64" s="59">
        <v>0</v>
      </c>
      <c r="N64" s="59">
        <v>0</v>
      </c>
      <c r="O64" s="59">
        <v>0</v>
      </c>
      <c r="P64" s="59">
        <f t="shared" si="4"/>
        <v>0</v>
      </c>
    </row>
    <row r="65" spans="3:17" ht="27.75" x14ac:dyDescent="0.45">
      <c r="C65" s="58" t="s">
        <v>57</v>
      </c>
      <c r="D65" s="59">
        <v>0</v>
      </c>
      <c r="E65" s="59">
        <v>0</v>
      </c>
      <c r="F65" s="59">
        <v>0</v>
      </c>
      <c r="G65" s="59">
        <v>0</v>
      </c>
      <c r="H65" s="59">
        <v>0</v>
      </c>
      <c r="I65" s="59">
        <v>0</v>
      </c>
      <c r="J65" s="59">
        <v>0</v>
      </c>
      <c r="K65" s="59">
        <v>0</v>
      </c>
      <c r="L65" s="59">
        <v>0</v>
      </c>
      <c r="M65" s="59">
        <v>0</v>
      </c>
      <c r="N65" s="59">
        <v>0</v>
      </c>
      <c r="O65" s="59">
        <v>0</v>
      </c>
      <c r="P65" s="59">
        <f t="shared" si="4"/>
        <v>0</v>
      </c>
    </row>
    <row r="66" spans="3:17" ht="27.75" x14ac:dyDescent="0.45">
      <c r="C66" s="56" t="s">
        <v>58</v>
      </c>
      <c r="D66" s="61">
        <f t="shared" ref="D66" si="8">+D67+D68</f>
        <v>0</v>
      </c>
      <c r="E66" s="59">
        <v>0</v>
      </c>
      <c r="F66" s="59">
        <v>0</v>
      </c>
      <c r="G66" s="59">
        <v>0</v>
      </c>
      <c r="H66" s="59">
        <v>0</v>
      </c>
      <c r="I66" s="59">
        <v>0</v>
      </c>
      <c r="J66" s="59">
        <v>0</v>
      </c>
      <c r="K66" s="59">
        <v>0</v>
      </c>
      <c r="L66" s="59">
        <v>0</v>
      </c>
      <c r="M66" s="59">
        <v>0</v>
      </c>
      <c r="N66" s="59">
        <v>0</v>
      </c>
      <c r="O66" s="59">
        <v>0</v>
      </c>
      <c r="P66" s="59">
        <f t="shared" si="4"/>
        <v>0</v>
      </c>
    </row>
    <row r="67" spans="3:17" ht="27.75" x14ac:dyDescent="0.45">
      <c r="C67" s="58" t="s">
        <v>59</v>
      </c>
      <c r="D67" s="59">
        <v>0</v>
      </c>
      <c r="E67" s="59">
        <v>0</v>
      </c>
      <c r="F67" s="59">
        <v>0</v>
      </c>
      <c r="G67" s="59">
        <v>0</v>
      </c>
      <c r="H67" s="59">
        <v>0</v>
      </c>
      <c r="I67" s="59">
        <v>0</v>
      </c>
      <c r="J67" s="59">
        <v>0</v>
      </c>
      <c r="K67" s="59">
        <v>0</v>
      </c>
      <c r="L67" s="59">
        <v>0</v>
      </c>
      <c r="M67" s="59">
        <v>0</v>
      </c>
      <c r="N67" s="59">
        <v>0</v>
      </c>
      <c r="O67" s="59">
        <v>0</v>
      </c>
      <c r="P67" s="59">
        <f t="shared" si="4"/>
        <v>0</v>
      </c>
      <c r="Q67" s="16"/>
    </row>
    <row r="68" spans="3:17" ht="27.75" x14ac:dyDescent="0.45">
      <c r="C68" s="58" t="s">
        <v>60</v>
      </c>
      <c r="D68" s="59">
        <v>0</v>
      </c>
      <c r="E68" s="59">
        <v>0</v>
      </c>
      <c r="F68" s="59">
        <v>0</v>
      </c>
      <c r="G68" s="59">
        <v>0</v>
      </c>
      <c r="H68" s="59">
        <v>0</v>
      </c>
      <c r="I68" s="59">
        <v>0</v>
      </c>
      <c r="J68" s="59">
        <v>0</v>
      </c>
      <c r="K68" s="59">
        <v>0</v>
      </c>
      <c r="L68" s="59">
        <v>0</v>
      </c>
      <c r="M68" s="59">
        <v>0</v>
      </c>
      <c r="N68" s="59">
        <v>0</v>
      </c>
      <c r="O68" s="59">
        <v>0</v>
      </c>
      <c r="P68" s="59">
        <f t="shared" si="4"/>
        <v>0</v>
      </c>
      <c r="Q68" s="16"/>
    </row>
    <row r="69" spans="3:17" ht="27.75" x14ac:dyDescent="0.45">
      <c r="C69" s="56" t="s">
        <v>61</v>
      </c>
      <c r="D69" s="59">
        <f t="shared" ref="D69" si="9">+D70+D71+D72</f>
        <v>0</v>
      </c>
      <c r="E69" s="59">
        <v>0</v>
      </c>
      <c r="F69" s="59">
        <v>0</v>
      </c>
      <c r="G69" s="59">
        <v>0</v>
      </c>
      <c r="H69" s="59">
        <v>0</v>
      </c>
      <c r="I69" s="59">
        <v>0</v>
      </c>
      <c r="J69" s="59">
        <v>0</v>
      </c>
      <c r="K69" s="59">
        <v>0</v>
      </c>
      <c r="L69" s="59">
        <v>0</v>
      </c>
      <c r="M69" s="59">
        <v>0</v>
      </c>
      <c r="N69" s="59">
        <v>0</v>
      </c>
      <c r="O69" s="59">
        <v>0</v>
      </c>
      <c r="P69" s="59">
        <f t="shared" si="4"/>
        <v>0</v>
      </c>
    </row>
    <row r="70" spans="3:17" ht="27.75" x14ac:dyDescent="0.45">
      <c r="C70" s="58" t="s">
        <v>62</v>
      </c>
      <c r="D70" s="59">
        <v>0</v>
      </c>
      <c r="E70" s="59">
        <v>0</v>
      </c>
      <c r="F70" s="59">
        <v>0</v>
      </c>
      <c r="G70" s="59">
        <v>0</v>
      </c>
      <c r="H70" s="59">
        <v>0</v>
      </c>
      <c r="I70" s="59">
        <v>0</v>
      </c>
      <c r="J70" s="59">
        <v>0</v>
      </c>
      <c r="K70" s="59">
        <v>0</v>
      </c>
      <c r="L70" s="59">
        <v>0</v>
      </c>
      <c r="M70" s="59">
        <v>0</v>
      </c>
      <c r="N70" s="59">
        <v>0</v>
      </c>
      <c r="O70" s="59">
        <v>0</v>
      </c>
      <c r="P70" s="59">
        <f t="shared" si="4"/>
        <v>0</v>
      </c>
    </row>
    <row r="71" spans="3:17" ht="27.75" x14ac:dyDescent="0.45">
      <c r="C71" s="58" t="s">
        <v>63</v>
      </c>
      <c r="D71" s="59">
        <v>0</v>
      </c>
      <c r="E71" s="59">
        <v>0</v>
      </c>
      <c r="F71" s="59">
        <v>0</v>
      </c>
      <c r="G71" s="59">
        <v>0</v>
      </c>
      <c r="H71" s="59">
        <v>0</v>
      </c>
      <c r="I71" s="59">
        <v>0</v>
      </c>
      <c r="J71" s="59">
        <v>0</v>
      </c>
      <c r="K71" s="59">
        <v>0</v>
      </c>
      <c r="L71" s="59">
        <v>0</v>
      </c>
      <c r="M71" s="59">
        <v>0</v>
      </c>
      <c r="N71" s="59">
        <v>0</v>
      </c>
      <c r="O71" s="59">
        <v>0</v>
      </c>
      <c r="P71" s="59">
        <f t="shared" si="4"/>
        <v>0</v>
      </c>
    </row>
    <row r="72" spans="3:17" ht="27.75" x14ac:dyDescent="0.45">
      <c r="C72" s="58" t="s">
        <v>64</v>
      </c>
      <c r="D72" s="59">
        <v>0</v>
      </c>
      <c r="E72" s="59">
        <v>0</v>
      </c>
      <c r="F72" s="59">
        <v>0</v>
      </c>
      <c r="G72" s="59">
        <v>0</v>
      </c>
      <c r="H72" s="59">
        <v>0</v>
      </c>
      <c r="I72" s="59">
        <v>0</v>
      </c>
      <c r="J72" s="59">
        <v>0</v>
      </c>
      <c r="K72" s="59">
        <v>0</v>
      </c>
      <c r="L72" s="59">
        <v>0</v>
      </c>
      <c r="M72" s="59">
        <v>0</v>
      </c>
      <c r="N72" s="59">
        <v>0</v>
      </c>
      <c r="O72" s="59">
        <v>0</v>
      </c>
      <c r="P72" s="59">
        <f t="shared" si="4"/>
        <v>0</v>
      </c>
    </row>
    <row r="73" spans="3:17" ht="27.75" x14ac:dyDescent="0.45">
      <c r="C73" s="54" t="s">
        <v>67</v>
      </c>
      <c r="D73" s="62">
        <f t="shared" ref="D73" si="10">+D74+D77+D80</f>
        <v>0</v>
      </c>
      <c r="E73" s="55">
        <v>0</v>
      </c>
      <c r="F73" s="55">
        <v>0</v>
      </c>
      <c r="G73" s="55">
        <v>0</v>
      </c>
      <c r="H73" s="55">
        <v>0</v>
      </c>
      <c r="I73" s="55">
        <v>0</v>
      </c>
      <c r="J73" s="55">
        <v>0</v>
      </c>
      <c r="K73" s="55">
        <v>0</v>
      </c>
      <c r="L73" s="55">
        <v>0</v>
      </c>
      <c r="M73" s="55">
        <v>0</v>
      </c>
      <c r="N73" s="55">
        <v>0</v>
      </c>
      <c r="O73" s="55">
        <v>0</v>
      </c>
      <c r="P73" s="63">
        <f t="shared" si="4"/>
        <v>0</v>
      </c>
    </row>
    <row r="74" spans="3:17" ht="27.75" x14ac:dyDescent="0.45">
      <c r="C74" s="56" t="s">
        <v>68</v>
      </c>
      <c r="D74" s="59">
        <f t="shared" ref="D74" si="11">+D75+D76</f>
        <v>0</v>
      </c>
      <c r="E74" s="59">
        <v>0</v>
      </c>
      <c r="F74" s="59">
        <v>0</v>
      </c>
      <c r="G74" s="59">
        <v>0</v>
      </c>
      <c r="H74" s="59">
        <v>0</v>
      </c>
      <c r="I74" s="59">
        <v>0</v>
      </c>
      <c r="J74" s="59">
        <v>0</v>
      </c>
      <c r="K74" s="59">
        <v>0</v>
      </c>
      <c r="L74" s="59">
        <v>0</v>
      </c>
      <c r="M74" s="59">
        <v>0</v>
      </c>
      <c r="N74" s="59">
        <v>0</v>
      </c>
      <c r="O74" s="59">
        <v>0</v>
      </c>
      <c r="P74" s="59">
        <f t="shared" si="4"/>
        <v>0</v>
      </c>
    </row>
    <row r="75" spans="3:17" ht="27.75" x14ac:dyDescent="0.45">
      <c r="C75" s="58" t="s">
        <v>69</v>
      </c>
      <c r="D75" s="59">
        <v>0</v>
      </c>
      <c r="E75" s="59">
        <v>0</v>
      </c>
      <c r="F75" s="59">
        <v>0</v>
      </c>
      <c r="G75" s="59">
        <v>0</v>
      </c>
      <c r="H75" s="59">
        <v>0</v>
      </c>
      <c r="I75" s="59">
        <v>0</v>
      </c>
      <c r="J75" s="59">
        <v>0</v>
      </c>
      <c r="K75" s="59">
        <v>0</v>
      </c>
      <c r="L75" s="59">
        <v>0</v>
      </c>
      <c r="M75" s="59">
        <v>0</v>
      </c>
      <c r="N75" s="59">
        <v>0</v>
      </c>
      <c r="O75" s="59">
        <v>0</v>
      </c>
      <c r="P75" s="59">
        <f t="shared" ref="P75:P81" si="12">+D75+E75+F75+G75+H75+I75+J75+K75+L75+M75+N75+O75</f>
        <v>0</v>
      </c>
    </row>
    <row r="76" spans="3:17" ht="27.75" x14ac:dyDescent="0.45">
      <c r="C76" s="58" t="s">
        <v>70</v>
      </c>
      <c r="D76" s="59">
        <v>0</v>
      </c>
      <c r="E76" s="59">
        <v>0</v>
      </c>
      <c r="F76" s="59">
        <v>0</v>
      </c>
      <c r="G76" s="59">
        <v>0</v>
      </c>
      <c r="H76" s="59">
        <v>0</v>
      </c>
      <c r="I76" s="59">
        <v>0</v>
      </c>
      <c r="J76" s="59">
        <v>0</v>
      </c>
      <c r="K76" s="59">
        <v>0</v>
      </c>
      <c r="L76" s="59">
        <v>0</v>
      </c>
      <c r="M76" s="59">
        <v>0</v>
      </c>
      <c r="N76" s="59">
        <v>0</v>
      </c>
      <c r="O76" s="59">
        <v>0</v>
      </c>
      <c r="P76" s="59">
        <f t="shared" si="12"/>
        <v>0</v>
      </c>
    </row>
    <row r="77" spans="3:17" ht="27.75" x14ac:dyDescent="0.45">
      <c r="C77" s="56" t="s">
        <v>71</v>
      </c>
      <c r="D77" s="59">
        <f t="shared" ref="D77:O77" si="13">+D78+D79</f>
        <v>0</v>
      </c>
      <c r="E77" s="59">
        <f t="shared" si="13"/>
        <v>0</v>
      </c>
      <c r="F77" s="59">
        <f t="shared" si="13"/>
        <v>0</v>
      </c>
      <c r="G77" s="59">
        <f t="shared" si="13"/>
        <v>0</v>
      </c>
      <c r="H77" s="59">
        <f t="shared" si="13"/>
        <v>0</v>
      </c>
      <c r="I77" s="59">
        <f t="shared" si="13"/>
        <v>0</v>
      </c>
      <c r="J77" s="59">
        <f t="shared" si="13"/>
        <v>0</v>
      </c>
      <c r="K77" s="59">
        <f t="shared" si="13"/>
        <v>0</v>
      </c>
      <c r="L77" s="59">
        <f t="shared" si="13"/>
        <v>0</v>
      </c>
      <c r="M77" s="59">
        <f t="shared" si="13"/>
        <v>0</v>
      </c>
      <c r="N77" s="59">
        <f t="shared" si="13"/>
        <v>0</v>
      </c>
      <c r="O77" s="59">
        <f t="shared" si="13"/>
        <v>0</v>
      </c>
      <c r="P77" s="59">
        <f t="shared" si="12"/>
        <v>0</v>
      </c>
    </row>
    <row r="78" spans="3:17" ht="27.75" x14ac:dyDescent="0.45">
      <c r="C78" s="58" t="s">
        <v>72</v>
      </c>
      <c r="D78" s="59">
        <v>0</v>
      </c>
      <c r="E78" s="59">
        <v>0</v>
      </c>
      <c r="F78" s="59">
        <v>0</v>
      </c>
      <c r="G78" s="59">
        <v>0</v>
      </c>
      <c r="H78" s="59">
        <v>0</v>
      </c>
      <c r="I78" s="59">
        <v>0</v>
      </c>
      <c r="J78" s="59">
        <v>0</v>
      </c>
      <c r="K78" s="59">
        <v>0</v>
      </c>
      <c r="L78" s="59">
        <v>0</v>
      </c>
      <c r="M78" s="59">
        <v>0</v>
      </c>
      <c r="N78" s="59">
        <v>0</v>
      </c>
      <c r="O78" s="59">
        <v>0</v>
      </c>
      <c r="P78" s="59">
        <f t="shared" si="12"/>
        <v>0</v>
      </c>
    </row>
    <row r="79" spans="3:17" ht="27.75" x14ac:dyDescent="0.45">
      <c r="C79" s="58" t="s">
        <v>73</v>
      </c>
      <c r="D79" s="59">
        <v>0</v>
      </c>
      <c r="E79" s="59">
        <v>0</v>
      </c>
      <c r="F79" s="59">
        <v>0</v>
      </c>
      <c r="G79" s="59">
        <v>0</v>
      </c>
      <c r="H79" s="59">
        <v>0</v>
      </c>
      <c r="I79" s="59">
        <v>0</v>
      </c>
      <c r="J79" s="59">
        <v>0</v>
      </c>
      <c r="K79" s="59">
        <v>0</v>
      </c>
      <c r="L79" s="59">
        <v>0</v>
      </c>
      <c r="M79" s="59">
        <v>0</v>
      </c>
      <c r="N79" s="59">
        <v>0</v>
      </c>
      <c r="O79" s="59">
        <v>0</v>
      </c>
      <c r="P79" s="59">
        <f t="shared" si="12"/>
        <v>0</v>
      </c>
    </row>
    <row r="80" spans="3:17" ht="27.75" x14ac:dyDescent="0.45">
      <c r="C80" s="56" t="s">
        <v>74</v>
      </c>
      <c r="D80" s="59">
        <f t="shared" ref="D80:O80" si="14">+D81</f>
        <v>0</v>
      </c>
      <c r="E80" s="59">
        <f t="shared" si="14"/>
        <v>0</v>
      </c>
      <c r="F80" s="59">
        <f t="shared" si="14"/>
        <v>0</v>
      </c>
      <c r="G80" s="59">
        <f t="shared" si="14"/>
        <v>0</v>
      </c>
      <c r="H80" s="59">
        <f t="shared" si="14"/>
        <v>0</v>
      </c>
      <c r="I80" s="59">
        <f t="shared" si="14"/>
        <v>0</v>
      </c>
      <c r="J80" s="59">
        <f t="shared" si="14"/>
        <v>0</v>
      </c>
      <c r="K80" s="59">
        <f t="shared" si="14"/>
        <v>0</v>
      </c>
      <c r="L80" s="59">
        <f t="shared" si="14"/>
        <v>0</v>
      </c>
      <c r="M80" s="59">
        <f t="shared" si="14"/>
        <v>0</v>
      </c>
      <c r="N80" s="59">
        <f t="shared" si="14"/>
        <v>0</v>
      </c>
      <c r="O80" s="59">
        <f t="shared" si="14"/>
        <v>0</v>
      </c>
      <c r="P80" s="59">
        <f t="shared" si="12"/>
        <v>0</v>
      </c>
    </row>
    <row r="81" spans="3:17" ht="27.75" x14ac:dyDescent="0.45">
      <c r="C81" s="58" t="s">
        <v>75</v>
      </c>
      <c r="D81" s="59">
        <v>0</v>
      </c>
      <c r="E81" s="59">
        <v>0</v>
      </c>
      <c r="F81" s="59">
        <v>0</v>
      </c>
      <c r="G81" s="59">
        <v>0</v>
      </c>
      <c r="H81" s="59">
        <v>0</v>
      </c>
      <c r="I81" s="59">
        <v>0</v>
      </c>
      <c r="J81" s="59">
        <v>0</v>
      </c>
      <c r="K81" s="59">
        <v>0</v>
      </c>
      <c r="L81" s="59">
        <v>0</v>
      </c>
      <c r="M81" s="59">
        <v>0</v>
      </c>
      <c r="N81" s="59">
        <v>0</v>
      </c>
      <c r="O81" s="59">
        <v>0</v>
      </c>
      <c r="P81" s="59">
        <f t="shared" si="12"/>
        <v>0</v>
      </c>
    </row>
    <row r="82" spans="3:17" ht="26.25" customHeight="1" x14ac:dyDescent="0.45">
      <c r="C82" s="64" t="s">
        <v>65</v>
      </c>
      <c r="D82" s="65">
        <f>+D8+D73</f>
        <v>7310698.71</v>
      </c>
      <c r="E82" s="65">
        <f t="shared" ref="E82:P82" si="15">+E8+E73</f>
        <v>8927180.6600000001</v>
      </c>
      <c r="F82" s="65">
        <f t="shared" si="15"/>
        <v>9123124.2599999998</v>
      </c>
      <c r="G82" s="65">
        <f t="shared" si="15"/>
        <v>8510664.7699999996</v>
      </c>
      <c r="H82" s="65">
        <f t="shared" si="15"/>
        <v>11872034.630000001</v>
      </c>
      <c r="I82" s="65">
        <f t="shared" si="15"/>
        <v>0</v>
      </c>
      <c r="J82" s="65">
        <f t="shared" si="15"/>
        <v>0</v>
      </c>
      <c r="K82" s="65">
        <f t="shared" si="15"/>
        <v>0</v>
      </c>
      <c r="L82" s="65">
        <f t="shared" si="15"/>
        <v>0</v>
      </c>
      <c r="M82" s="65">
        <f t="shared" si="15"/>
        <v>0</v>
      </c>
      <c r="N82" s="65">
        <f t="shared" si="15"/>
        <v>0</v>
      </c>
      <c r="O82" s="65">
        <f t="shared" si="15"/>
        <v>0</v>
      </c>
      <c r="P82" s="65">
        <f t="shared" si="15"/>
        <v>45743703.030000009</v>
      </c>
    </row>
    <row r="83" spans="3:17" ht="23.25" x14ac:dyDescent="0.35">
      <c r="C83" s="45" t="s">
        <v>112</v>
      </c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</row>
    <row r="86" spans="3:17" x14ac:dyDescent="0.3">
      <c r="D86" s="16"/>
    </row>
    <row r="87" spans="3:17" x14ac:dyDescent="0.3">
      <c r="D87" s="16"/>
    </row>
    <row r="88" spans="3:17" x14ac:dyDescent="0.3">
      <c r="D88" s="16"/>
    </row>
    <row r="93" spans="3:17" ht="28.5" customHeight="1" x14ac:dyDescent="0.45">
      <c r="C93" s="69" t="s">
        <v>113</v>
      </c>
      <c r="D93" s="67" t="s">
        <v>102</v>
      </c>
      <c r="E93" s="67"/>
      <c r="F93" s="67"/>
      <c r="G93" s="70"/>
      <c r="H93" s="70"/>
      <c r="I93" s="71"/>
      <c r="J93" s="71"/>
      <c r="K93" s="71"/>
      <c r="L93" s="71"/>
      <c r="M93" s="71"/>
      <c r="N93" s="71"/>
      <c r="O93" s="71"/>
      <c r="P93" s="71"/>
      <c r="Q93" s="22"/>
    </row>
    <row r="94" spans="3:17" ht="27.75" customHeight="1" x14ac:dyDescent="0.45">
      <c r="C94" s="69" t="s">
        <v>115</v>
      </c>
      <c r="D94" s="70" t="s">
        <v>116</v>
      </c>
      <c r="E94" s="88" t="s">
        <v>119</v>
      </c>
      <c r="F94" s="88"/>
      <c r="G94" s="88"/>
      <c r="H94" s="88"/>
      <c r="I94" s="88"/>
      <c r="J94" s="88"/>
      <c r="K94" s="88"/>
      <c r="L94" s="88"/>
      <c r="M94" s="88"/>
      <c r="N94" s="88"/>
      <c r="O94" s="88"/>
      <c r="P94" s="88"/>
      <c r="Q94" s="22"/>
    </row>
    <row r="95" spans="3:17" ht="28.5" customHeight="1" x14ac:dyDescent="0.45">
      <c r="C95" s="69" t="s">
        <v>117</v>
      </c>
      <c r="D95" s="88" t="s">
        <v>118</v>
      </c>
      <c r="E95" s="88"/>
      <c r="F95" s="88"/>
      <c r="G95" s="88"/>
      <c r="H95" s="88"/>
      <c r="I95" s="88"/>
      <c r="J95" s="68"/>
      <c r="K95" s="68"/>
      <c r="L95" s="87" t="s">
        <v>104</v>
      </c>
      <c r="M95" s="87"/>
      <c r="N95" s="87"/>
      <c r="O95" s="87"/>
      <c r="P95" s="67"/>
      <c r="Q95" s="22"/>
    </row>
    <row r="96" spans="3:17" ht="21.75" customHeight="1" x14ac:dyDescent="0.35">
      <c r="C96" s="46"/>
      <c r="D96" s="50"/>
      <c r="E96" s="50"/>
      <c r="F96" s="50"/>
      <c r="G96" s="50"/>
      <c r="H96" s="50"/>
      <c r="I96" s="50"/>
      <c r="J96" s="47"/>
      <c r="K96" s="47"/>
      <c r="L96" s="50"/>
      <c r="M96" s="50"/>
      <c r="N96" s="50"/>
      <c r="O96" s="50"/>
      <c r="P96" s="48"/>
      <c r="Q96" s="22"/>
    </row>
    <row r="97" spans="3:17" ht="29.25" customHeight="1" x14ac:dyDescent="0.35">
      <c r="C97" s="89" t="s">
        <v>122</v>
      </c>
      <c r="D97" s="89"/>
      <c r="E97" s="89"/>
      <c r="F97" s="89"/>
      <c r="G97" s="89"/>
      <c r="H97" s="50"/>
      <c r="I97" s="50"/>
      <c r="J97" s="47"/>
      <c r="K97" s="47"/>
      <c r="L97" s="50"/>
      <c r="M97" s="50"/>
      <c r="N97" s="50"/>
      <c r="O97" s="50"/>
      <c r="P97" s="48"/>
      <c r="Q97" s="22"/>
    </row>
    <row r="98" spans="3:17" ht="27" customHeight="1" x14ac:dyDescent="0.35">
      <c r="C98" s="89" t="s">
        <v>120</v>
      </c>
      <c r="D98" s="89"/>
      <c r="E98" s="89"/>
      <c r="F98" s="66"/>
      <c r="G98" s="66"/>
      <c r="H98" s="50"/>
      <c r="I98" s="50"/>
      <c r="J98" s="47"/>
      <c r="K98" s="47"/>
      <c r="L98" s="50"/>
      <c r="M98" s="50"/>
      <c r="N98" s="50"/>
      <c r="O98" s="50"/>
      <c r="P98" s="48"/>
      <c r="Q98" s="22"/>
    </row>
    <row r="99" spans="3:17" ht="30" customHeight="1" x14ac:dyDescent="0.35">
      <c r="C99" s="89" t="s">
        <v>121</v>
      </c>
      <c r="D99" s="89"/>
      <c r="E99" s="66"/>
      <c r="F99" s="66"/>
      <c r="G99" s="66"/>
      <c r="H99" s="50"/>
      <c r="I99" s="50"/>
      <c r="J99" s="47"/>
      <c r="K99" s="47"/>
      <c r="L99" s="50"/>
      <c r="M99" s="50"/>
      <c r="N99" s="50"/>
      <c r="O99" s="50"/>
      <c r="P99" s="48"/>
      <c r="Q99" s="22"/>
    </row>
    <row r="100" spans="3:17" ht="21.75" customHeight="1" x14ac:dyDescent="0.35">
      <c r="C100" s="46"/>
      <c r="D100" s="50"/>
      <c r="E100" s="50"/>
      <c r="F100" s="50"/>
      <c r="G100" s="50"/>
      <c r="H100" s="50"/>
      <c r="I100" s="50"/>
      <c r="J100" s="47"/>
      <c r="K100" s="47"/>
      <c r="L100" s="50"/>
      <c r="M100" s="50"/>
      <c r="N100" s="50"/>
      <c r="O100" s="50"/>
      <c r="P100" s="48"/>
      <c r="Q100" s="22"/>
    </row>
    <row r="101" spans="3:17" ht="23.25" x14ac:dyDescent="0.35">
      <c r="C101" s="47"/>
      <c r="D101" s="47"/>
      <c r="E101" s="49"/>
      <c r="F101" s="49"/>
      <c r="G101" s="49"/>
      <c r="H101" s="47"/>
      <c r="I101" s="47"/>
      <c r="J101" s="47"/>
      <c r="K101" s="47"/>
      <c r="L101" s="47"/>
      <c r="M101" s="47"/>
      <c r="N101" s="47"/>
      <c r="O101" s="47"/>
      <c r="P101" s="47"/>
      <c r="Q101" s="21"/>
    </row>
  </sheetData>
  <mergeCells count="11">
    <mergeCell ref="C98:E98"/>
    <mergeCell ref="C99:D99"/>
    <mergeCell ref="C3:P3"/>
    <mergeCell ref="C4:P4"/>
    <mergeCell ref="C5:P5"/>
    <mergeCell ref="C6:P6"/>
    <mergeCell ref="C2:P2"/>
    <mergeCell ref="L95:O95"/>
    <mergeCell ref="D95:I95"/>
    <mergeCell ref="C97:G97"/>
    <mergeCell ref="E94:P94"/>
  </mergeCells>
  <pageMargins left="0.31" right="0.28000000000000003" top="0.64" bottom="0.19685039370078741" header="0.19685039370078741" footer="0.43"/>
  <pageSetup paperSize="7" scale="2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P1 Presupuesto Aprobado</vt:lpstr>
      <vt:lpstr>P3 Ejecución Mensual</vt:lpstr>
      <vt:lpstr>'P1 Presupuesto Aprobado'!Print_Area</vt:lpstr>
      <vt:lpstr>'P3 Ejecución Mensual'!Print_Area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Ilania Quezada</cp:lastModifiedBy>
  <cp:lastPrinted>2023-06-05T13:01:53Z</cp:lastPrinted>
  <dcterms:created xsi:type="dcterms:W3CDTF">2021-07-29T18:58:50Z</dcterms:created>
  <dcterms:modified xsi:type="dcterms:W3CDTF">2023-06-12T16:13:11Z</dcterms:modified>
</cp:coreProperties>
</file>