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PRESUPUESTO\OAI-Octubre 2024\"/>
    </mc:Choice>
  </mc:AlternateContent>
  <xr:revisionPtr revIDLastSave="0" documentId="13_ncr:1_{199B11D3-BB79-4531-B0F0-5103C46A07D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Mensual'!$A$2:$N$145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2" i="3" l="1"/>
  <c r="J82" i="3"/>
  <c r="I82" i="3"/>
  <c r="H82" i="3"/>
  <c r="G82" i="3"/>
  <c r="F82" i="3"/>
  <c r="E82" i="3"/>
  <c r="D82" i="3"/>
  <c r="C82" i="3"/>
  <c r="B82" i="3"/>
  <c r="K79" i="3"/>
  <c r="J79" i="3"/>
  <c r="N79" i="3" s="1"/>
  <c r="I79" i="3"/>
  <c r="H79" i="3"/>
  <c r="G79" i="3"/>
  <c r="F79" i="3"/>
  <c r="E79" i="3"/>
  <c r="D79" i="3"/>
  <c r="C79" i="3"/>
  <c r="B79" i="3"/>
  <c r="B76" i="3"/>
  <c r="B75" i="3"/>
  <c r="B71" i="3"/>
  <c r="B68" i="3"/>
  <c r="N68" i="3" s="1"/>
  <c r="B63" i="3"/>
  <c r="K53" i="3"/>
  <c r="J53" i="3"/>
  <c r="I53" i="3"/>
  <c r="H53" i="3"/>
  <c r="G53" i="3"/>
  <c r="F53" i="3"/>
  <c r="E53" i="3"/>
  <c r="D53" i="3"/>
  <c r="C53" i="3"/>
  <c r="B53" i="3"/>
  <c r="B46" i="3"/>
  <c r="B10" i="3" s="1"/>
  <c r="J37" i="3"/>
  <c r="I37" i="3"/>
  <c r="H37" i="3"/>
  <c r="G37" i="3"/>
  <c r="F37" i="3"/>
  <c r="E37" i="3"/>
  <c r="D37" i="3"/>
  <c r="C37" i="3"/>
  <c r="B37" i="3"/>
  <c r="K27" i="3"/>
  <c r="J27" i="3"/>
  <c r="I27" i="3"/>
  <c r="I10" i="3" s="1"/>
  <c r="H27" i="3"/>
  <c r="G27" i="3"/>
  <c r="F27" i="3"/>
  <c r="E27" i="3"/>
  <c r="D27" i="3"/>
  <c r="C27" i="3"/>
  <c r="B27" i="3"/>
  <c r="K17" i="3"/>
  <c r="J17" i="3"/>
  <c r="I17" i="3"/>
  <c r="H17" i="3"/>
  <c r="G17" i="3"/>
  <c r="N17" i="3" s="1"/>
  <c r="F17" i="3"/>
  <c r="E17" i="3"/>
  <c r="D17" i="3"/>
  <c r="C17" i="3"/>
  <c r="B17" i="3"/>
  <c r="K11" i="3"/>
  <c r="J11" i="3"/>
  <c r="I11" i="3"/>
  <c r="H11" i="3"/>
  <c r="G11" i="3"/>
  <c r="F11" i="3"/>
  <c r="E11" i="3"/>
  <c r="N11" i="3" s="1"/>
  <c r="D11" i="3"/>
  <c r="C11" i="3"/>
  <c r="B11" i="3"/>
  <c r="K10" i="3"/>
  <c r="J10" i="3"/>
  <c r="H10" i="3"/>
  <c r="F10" i="3"/>
  <c r="D10" i="3"/>
  <c r="C10" i="3"/>
  <c r="N83" i="3"/>
  <c r="N82" i="3"/>
  <c r="N81" i="3"/>
  <c r="N80" i="3"/>
  <c r="N78" i="3"/>
  <c r="N77" i="3"/>
  <c r="N76" i="3"/>
  <c r="N75" i="3"/>
  <c r="N74" i="3"/>
  <c r="N73" i="3"/>
  <c r="N72" i="3"/>
  <c r="N71" i="3"/>
  <c r="N70" i="3"/>
  <c r="N69" i="3"/>
  <c r="N67" i="3"/>
  <c r="N66" i="3"/>
  <c r="N65" i="3"/>
  <c r="N64" i="3"/>
  <c r="N63" i="3"/>
  <c r="N62" i="3"/>
  <c r="N59" i="3"/>
  <c r="N58" i="3"/>
  <c r="N57" i="3"/>
  <c r="N56" i="3"/>
  <c r="N55" i="3"/>
  <c r="N54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6" i="3"/>
  <c r="N25" i="3"/>
  <c r="N24" i="3"/>
  <c r="N23" i="3"/>
  <c r="N22" i="3"/>
  <c r="N21" i="3"/>
  <c r="N20" i="3"/>
  <c r="N19" i="3"/>
  <c r="N18" i="3"/>
  <c r="N16" i="3"/>
  <c r="N15" i="3"/>
  <c r="N14" i="3"/>
  <c r="N13" i="3"/>
  <c r="N12" i="3"/>
  <c r="M82" i="3"/>
  <c r="L82" i="3"/>
  <c r="M79" i="3"/>
  <c r="L79" i="3"/>
  <c r="M63" i="3"/>
  <c r="L63" i="3"/>
  <c r="M53" i="3"/>
  <c r="L53" i="3"/>
  <c r="M27" i="3"/>
  <c r="L27" i="3"/>
  <c r="J84" i="3"/>
  <c r="M17" i="3"/>
  <c r="L17" i="3"/>
  <c r="M11" i="3"/>
  <c r="L11" i="3"/>
  <c r="D84" i="3"/>
  <c r="E10" i="3" l="1"/>
  <c r="G10" i="3"/>
  <c r="N53" i="3"/>
  <c r="N27" i="3"/>
  <c r="N10" i="3" s="1"/>
  <c r="N84" i="3" s="1"/>
  <c r="C84" i="3"/>
  <c r="K84" i="3"/>
  <c r="E84" i="3"/>
  <c r="G84" i="3"/>
  <c r="H84" i="3"/>
  <c r="I84" i="3"/>
  <c r="L84" i="3"/>
  <c r="M84" i="3"/>
  <c r="F84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B84" i="3" l="1"/>
</calcChain>
</file>

<file path=xl/sharedStrings.xml><?xml version="1.0" encoding="utf-8"?>
<sst xmlns="http://schemas.openxmlformats.org/spreadsheetml/2006/main" count="199" uniqueCount="120">
  <si>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</si>
  <si>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</si>
  <si>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</si>
  <si>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</si>
  <si>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</si>
  <si>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</si>
  <si>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</si>
  <si>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</si>
  <si>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</si>
  <si>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</si>
  <si>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</si>
  <si>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</si>
  <si>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</si>
  <si>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</si>
  <si>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</si>
  <si>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</si>
  <si>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</si>
  <si>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</si>
  <si>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</si>
  <si>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</si>
  <si>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</si>
  <si>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</si>
  <si>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</si>
  <si>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</si>
  <si>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</si>
  <si>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</si>
  <si>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</si>
  <si>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</si>
  <si>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</si>
  <si>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</si>
  <si>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</si>
  <si>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</si>
  <si>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</si>
  <si>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</si>
  <si>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</si>
  <si>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</si>
  <si>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</si>
  <si>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</si>
  <si>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</si>
  <si>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</si>
  <si>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</si>
  <si>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</si>
  <si>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</si>
  <si>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</si>
  <si>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</si>
  <si>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</si>
  <si>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</si>
  <si>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</si>
  <si>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</si>
  <si>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</si>
  <si>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</si>
  <si>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</si>
  <si>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</si>
  <si>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</si>
  <si>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</si>
  <si>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</si>
  <si>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</si>
  <si>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</si>
  <si>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</si>
  <si>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</si>
  <si>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</si>
  <si>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</si>
  <si>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</si>
  <si>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</si>
  <si>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</si>
  <si>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</si>
  <si>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</si>
  <si>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</si>
  <si>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</si>
  <si>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</si>
  <si>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</si>
  <si>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</si>
  <si>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</si>
  <si>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</si>
  <si>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</si>
  <si>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</si>
  <si>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</si>
  <si>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</si>
  <si>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</si>
  <si>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</si>
  <si>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</si>
  <si>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</si>
  <si>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</si>
  <si>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</si>
  <si>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</si>
  <si>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</si>
  <si>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</si>
  <si>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</si>
  <si>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</si>
  <si>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</si>
  <si>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</si>
  <si>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</si>
  <si>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</si>
  <si>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</si>
  <si>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</si>
  <si>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</si>
  <si>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</si>
  <si>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</si>
  <si>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</si>
  <si>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</si>
  <si>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</si>
  <si>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</si>
  <si>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</si>
  <si>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</si>
  <si>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</si>
  <si>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</si>
  <si>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</si>
  <si>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</si>
  <si>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</si>
  <si>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</si>
  <si>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Aprobado por </t>
  </si>
  <si>
    <t xml:space="preserve">  Director Ejecutivo</t>
  </si>
  <si>
    <t xml:space="preserve">              Ilania Quezada Luciano</t>
  </si>
  <si>
    <t xml:space="preserve">                   Preparado por </t>
  </si>
  <si>
    <t xml:space="preserve">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</si>
  <si>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</si>
  <si>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                                                                                                                                                                     Autorizado por</t>
  </si>
  <si>
    <t xml:space="preserve">                                                          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</si>
  <si>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                                                                                                              Pablo M. Grimaldi Hernández</t>
  </si>
  <si>
    <t xml:space="preserve">         Claudio A. Caamaño Vélez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</si>
</sst>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sz val="22"/>
      <color rgb="FF000000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4"/>
      <name val="Times New Roman"/>
      <family val="1"/>
    </font>
    <font>
      <b/>
      <sz val="24"/>
      <color theme="1"/>
      <name val="Times New Roman"/>
      <family val="1"/>
    </font>
    <font>
      <b/>
      <sz val="26"/>
      <color theme="0"/>
      <name val="Calibri"/>
      <family val="2"/>
      <scheme val="minor"/>
    </font>
    <font>
      <sz val="2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3" fillId="0" borderId="0" xfId="1" applyFont="1"/>
    <xf numFmtId="43" fontId="23" fillId="0" borderId="0" xfId="0" applyNumberFormat="1" applyFont="1"/>
    <xf numFmtId="0" fontId="23" fillId="0" borderId="0" xfId="0" applyFont="1"/>
    <xf numFmtId="0" fontId="24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43" fontId="29" fillId="0" borderId="1" xfId="0" applyNumberFormat="1" applyFont="1" applyBorder="1"/>
    <xf numFmtId="0" fontId="30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0" fontId="32" fillId="2" borderId="2" xfId="0" applyFont="1" applyFill="1" applyBorder="1" applyAlignment="1">
      <alignment vertical="center"/>
    </xf>
    <xf numFmtId="43" fontId="32" fillId="2" borderId="2" xfId="1" applyFont="1" applyFill="1" applyBorder="1"/>
    <xf numFmtId="0" fontId="32" fillId="2" borderId="3" xfId="0" applyFont="1" applyFill="1" applyBorder="1" applyAlignment="1">
      <alignment horizontal="left" vertical="center"/>
    </xf>
    <xf numFmtId="0" fontId="32" fillId="4" borderId="3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/>
    </xf>
    <xf numFmtId="0" fontId="29" fillId="0" borderId="0" xfId="0" applyFont="1" applyAlignment="1">
      <alignment horizontal="left" indent="1"/>
    </xf>
    <xf numFmtId="43" fontId="29" fillId="0" borderId="0" xfId="1" applyFont="1"/>
    <xf numFmtId="0" fontId="33" fillId="0" borderId="0" xfId="0" applyFont="1" applyAlignment="1">
      <alignment horizontal="left" indent="2"/>
    </xf>
    <xf numFmtId="43" fontId="33" fillId="0" borderId="0" xfId="1" applyFont="1"/>
    <xf numFmtId="43" fontId="33" fillId="0" borderId="6" xfId="1" applyFont="1" applyBorder="1"/>
    <xf numFmtId="0" fontId="33" fillId="0" borderId="0" xfId="0" applyFont="1" applyAlignment="1">
      <alignment horizontal="left" vertical="justify" wrapText="1" indent="2"/>
    </xf>
    <xf numFmtId="43" fontId="33" fillId="0" borderId="0" xfId="1" applyFont="1" applyBorder="1"/>
    <xf numFmtId="9" fontId="33" fillId="0" borderId="0" xfId="2" applyFont="1" applyAlignment="1">
      <alignment horizontal="left" vertical="justify" wrapText="1" indent="2"/>
    </xf>
    <xf numFmtId="43" fontId="29" fillId="0" borderId="0" xfId="1" applyFont="1" applyBorder="1"/>
    <xf numFmtId="0" fontId="29" fillId="0" borderId="0" xfId="0" applyFont="1" applyAlignment="1">
      <alignment horizontal="left" vertical="justify" wrapText="1" indent="2"/>
    </xf>
    <xf numFmtId="43" fontId="33" fillId="0" borderId="0" xfId="0" applyNumberFormat="1" applyFont="1"/>
    <xf numFmtId="164" fontId="29" fillId="0" borderId="1" xfId="0" applyNumberFormat="1" applyFont="1" applyBorder="1"/>
    <xf numFmtId="43" fontId="29" fillId="0" borderId="1" xfId="1" applyFont="1" applyBorder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17" fontId="28" fillId="0" borderId="5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top" wrapText="1" readingOrder="1"/>
    </xf>
    <xf numFmtId="0" fontId="3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19845</xdr:rowOff>
    </xdr:from>
    <xdr:to>
      <xdr:col>0</xdr:col>
      <xdr:colOff>4147343</xdr:colOff>
      <xdr:row>7</xdr:row>
      <xdr:rowOff>232456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96876"/>
          <a:ext cx="3909218" cy="2216830"/>
        </a:xfrm>
        <a:prstGeom prst="rect">
          <a:avLst/>
        </a:prstGeom>
      </xdr:spPr>
    </xdr:pic>
    <xdr:clientData/>
  </xdr:twoCellAnchor>
  <xdr:twoCellAnchor editAs="oneCell">
    <xdr:from>
      <xdr:col>10</xdr:col>
      <xdr:colOff>396875</xdr:colOff>
      <xdr:row>2</xdr:row>
      <xdr:rowOff>0</xdr:rowOff>
    </xdr:from>
    <xdr:to>
      <xdr:col>13</xdr:col>
      <xdr:colOff>1587500</xdr:colOff>
      <xdr:row>7</xdr:row>
      <xdr:rowOff>178594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06250" y="377031"/>
          <a:ext cx="3631406" cy="2182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71" t="s">
        <v>92</v>
      </c>
      <c r="D3" s="72"/>
      <c r="E3" s="72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9" t="s">
        <v>93</v>
      </c>
      <c r="D4" s="70"/>
      <c r="E4" s="70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8" t="s">
        <v>94</v>
      </c>
      <c r="D5" s="79"/>
      <c r="E5" s="79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9" t="s">
        <v>101</v>
      </c>
      <c r="D6" s="70"/>
      <c r="E6" s="70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3" t="s">
        <v>76</v>
      </c>
      <c r="D7" s="74"/>
      <c r="E7" s="74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5" t="s">
        <v>66</v>
      </c>
      <c r="D8" s="76" t="s">
        <v>91</v>
      </c>
      <c r="E8" s="76" t="s">
        <v>90</v>
      </c>
      <c r="F8" s="24"/>
    </row>
    <row r="9" spans="2:16" ht="23.25" customHeight="1" x14ac:dyDescent="0.3">
      <c r="C9" s="75"/>
      <c r="D9" s="77"/>
      <c r="E9" s="77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68" t="s">
        <v>103</v>
      </c>
      <c r="D91" s="68"/>
      <c r="E91" s="27" t="s">
        <v>96</v>
      </c>
      <c r="F91" s="27"/>
      <c r="G91" s="13"/>
    </row>
    <row r="92" spans="3:7" ht="16.5" x14ac:dyDescent="0.25">
      <c r="C92" s="68" t="s">
        <v>108</v>
      </c>
      <c r="D92" s="68"/>
      <c r="E92" s="27" t="s">
        <v>109</v>
      </c>
      <c r="F92" s="27"/>
      <c r="G92" s="14"/>
    </row>
    <row r="93" spans="3:7" ht="18.75" customHeight="1" x14ac:dyDescent="0.25">
      <c r="C93" s="68" t="s">
        <v>102</v>
      </c>
      <c r="D93" s="68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67" t="s">
        <v>100</v>
      </c>
      <c r="D95" s="67"/>
      <c r="E95" s="67"/>
      <c r="F95" s="67"/>
      <c r="G95" s="6"/>
    </row>
    <row r="96" spans="3:7" ht="18.75" x14ac:dyDescent="0.3">
      <c r="C96" s="67" t="s">
        <v>97</v>
      </c>
      <c r="D96" s="67"/>
      <c r="E96" s="67"/>
      <c r="F96" s="67"/>
      <c r="G96" s="6"/>
    </row>
    <row r="97" spans="3:7" ht="18.75" x14ac:dyDescent="0.3">
      <c r="C97" s="67" t="s">
        <v>98</v>
      </c>
      <c r="D97" s="67"/>
      <c r="E97" s="67"/>
      <c r="F97" s="67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4"/>
  <sheetViews>
    <sheetView showGridLines="0" tabSelected="1" showWhiteSpace="0" view="pageBreakPreview" zoomScale="48" zoomScaleNormal="70" zoomScaleSheetLayoutView="48" zoomScalePageLayoutView="59" workbookViewId="0">
      <selection activeCell="H32" sqref="H32"/>
    </sheetView>
  </sheetViews>
  <sheetFormatPr defaultColWidth="11.42578125" defaultRowHeight="28.5" x14ac:dyDescent="0.45"/>
  <cols>
    <col min="1" max="1" width="193.85546875" style="42" customWidth="1"/>
    <col min="2" max="2" width="38.5703125" style="42" customWidth="1"/>
    <col min="3" max="3" width="41.85546875" style="42" customWidth="1"/>
    <col min="4" max="4" width="36.5703125" style="42" customWidth="1"/>
    <col min="5" max="5" width="37.42578125" style="42" customWidth="1"/>
    <col min="6" max="6" width="37.140625" style="42" customWidth="1"/>
    <col min="7" max="7" width="37.85546875" style="42" customWidth="1"/>
    <col min="8" max="8" width="37.28515625" style="42" customWidth="1"/>
    <col min="9" max="9" width="49.85546875" style="42" customWidth="1"/>
    <col min="10" max="10" width="42.85546875" style="42" customWidth="1"/>
    <col min="11" max="11" width="36.5703125" style="42" customWidth="1"/>
    <col min="12" max="12" width="32.42578125" style="42" hidden="1" customWidth="1"/>
    <col min="13" max="13" width="1.85546875" style="42" hidden="1" customWidth="1"/>
    <col min="14" max="14" width="40.42578125" style="42" customWidth="1"/>
    <col min="15" max="15" width="11.42578125" style="42"/>
    <col min="16" max="16" width="24.5703125" style="42" customWidth="1"/>
    <col min="17" max="16384" width="11.42578125" style="42"/>
  </cols>
  <sheetData>
    <row r="1" spans="1:14" ht="12" customHeight="1" x14ac:dyDescent="0.45"/>
    <row r="2" spans="1:14" ht="16.5" customHeight="1" x14ac:dyDescent="0.45"/>
    <row r="3" spans="1:14" ht="16.5" customHeight="1" x14ac:dyDescent="0.45"/>
    <row r="4" spans="1:14" ht="39" customHeight="1" x14ac:dyDescent="0.45">
      <c r="A4" s="80" t="s">
        <v>92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 ht="37.5" customHeight="1" x14ac:dyDescent="0.45">
      <c r="A5" s="80" t="s">
        <v>93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ht="33.75" x14ac:dyDescent="0.45">
      <c r="A6" s="82">
        <v>45566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ht="29.25" customHeight="1" x14ac:dyDescent="0.45">
      <c r="A7" s="80" t="s">
        <v>95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ht="27" customHeight="1" x14ac:dyDescent="0.45">
      <c r="A8" s="84" t="s">
        <v>76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</row>
    <row r="9" spans="1:14" ht="33" customHeight="1" x14ac:dyDescent="0.45">
      <c r="A9" s="50" t="s">
        <v>66</v>
      </c>
      <c r="B9" s="51" t="s">
        <v>78</v>
      </c>
      <c r="C9" s="51" t="s">
        <v>79</v>
      </c>
      <c r="D9" s="51" t="s">
        <v>80</v>
      </c>
      <c r="E9" s="51" t="s">
        <v>81</v>
      </c>
      <c r="F9" s="52" t="s">
        <v>82</v>
      </c>
      <c r="G9" s="51" t="s">
        <v>83</v>
      </c>
      <c r="H9" s="52" t="s">
        <v>84</v>
      </c>
      <c r="I9" s="51" t="s">
        <v>85</v>
      </c>
      <c r="J9" s="51" t="s">
        <v>86</v>
      </c>
      <c r="K9" s="51" t="s">
        <v>87</v>
      </c>
      <c r="L9" s="51" t="s">
        <v>88</v>
      </c>
      <c r="M9" s="52" t="s">
        <v>89</v>
      </c>
      <c r="N9" s="51" t="s">
        <v>77</v>
      </c>
    </row>
    <row r="10" spans="1:14" ht="32.25" customHeight="1" x14ac:dyDescent="0.5">
      <c r="A10" s="53" t="s">
        <v>0</v>
      </c>
      <c r="B10" s="45">
        <f>+B11+B17+B27+B37+B46+B53+B64+B68+B71</f>
        <v>8118935.0099999998</v>
      </c>
      <c r="C10" s="45">
        <f t="shared" ref="C10:D10" si="0">+C11+C17+C27+C37+C46+C53+C64+C68+C71</f>
        <v>10932784.92</v>
      </c>
      <c r="D10" s="45">
        <f t="shared" si="0"/>
        <v>10041727.189999999</v>
      </c>
      <c r="E10" s="45">
        <f t="shared" ref="E10:G10" si="1">+E11+E17+E27+E37+E46+E53+E64+E68+E71+E75</f>
        <v>3956646.7199999997</v>
      </c>
      <c r="F10" s="45">
        <f t="shared" si="1"/>
        <v>26316838.159999996</v>
      </c>
      <c r="G10" s="45">
        <f t="shared" si="1"/>
        <v>12573043.389999999</v>
      </c>
      <c r="H10" s="45">
        <f>+H11+H17+H27+H37+H46+H53+H64+H68+H71+H75</f>
        <v>11864316.23</v>
      </c>
      <c r="I10" s="45">
        <f t="shared" ref="I10:J10" si="2">+I11+I17+I27+I37+I46+I53+I64+I68+I71+I75</f>
        <v>13754965.260000002</v>
      </c>
      <c r="J10" s="45">
        <f t="shared" si="2"/>
        <v>15841849.220000001</v>
      </c>
      <c r="K10" s="45">
        <f>+K11+K17+K27+K37+K46+K53+K63+K68+K71+K75</f>
        <v>21229708.790000003</v>
      </c>
      <c r="L10" s="45">
        <v>21229708.790000003</v>
      </c>
      <c r="M10" s="45">
        <v>21229708.790000003</v>
      </c>
      <c r="N10" s="45">
        <f t="shared" ref="N10" si="3">+N11+N17+N27+N37+N46+N53+N63+N68+N71+N75</f>
        <v>134630814.89000002</v>
      </c>
    </row>
    <row r="11" spans="1:14" ht="33" customHeight="1" x14ac:dyDescent="0.5">
      <c r="A11" s="54" t="s">
        <v>1</v>
      </c>
      <c r="B11" s="55">
        <f t="shared" ref="B11:K11" si="4">+B12+B13+B14+B15+B16</f>
        <v>7846696.0199999996</v>
      </c>
      <c r="C11" s="55">
        <f t="shared" si="4"/>
        <v>8247311.4900000002</v>
      </c>
      <c r="D11" s="55">
        <f>+D12+D13+D14+D15+D16</f>
        <v>8832276.8200000003</v>
      </c>
      <c r="E11" s="55">
        <f t="shared" si="4"/>
        <v>-118431.33</v>
      </c>
      <c r="F11" s="55">
        <f t="shared" si="4"/>
        <v>24310777.299999997</v>
      </c>
      <c r="G11" s="55">
        <f t="shared" si="4"/>
        <v>9805822.6600000001</v>
      </c>
      <c r="H11" s="55">
        <f t="shared" si="4"/>
        <v>9960143.2300000004</v>
      </c>
      <c r="I11" s="55">
        <f t="shared" si="4"/>
        <v>10725686.210000001</v>
      </c>
      <c r="J11" s="55">
        <f t="shared" si="4"/>
        <v>10268912.470000001</v>
      </c>
      <c r="K11" s="55">
        <f t="shared" si="4"/>
        <v>18220123.710000001</v>
      </c>
      <c r="L11" s="55">
        <f>+L12+L13+L14+L15+L16</f>
        <v>0</v>
      </c>
      <c r="M11" s="55">
        <f t="shared" ref="B11:M11" si="5">+M12+M13+M14+M15+M16</f>
        <v>0</v>
      </c>
      <c r="N11" s="55">
        <f t="shared" ref="N11:N76" si="6">+B11+C11+D11+E11+F11+G11+H11+I11+J11+K11+L11+M11</f>
        <v>108099318.58000001</v>
      </c>
    </row>
    <row r="12" spans="1:14" ht="30" customHeight="1" x14ac:dyDescent="0.5">
      <c r="A12" s="56" t="s">
        <v>2</v>
      </c>
      <c r="B12" s="57">
        <v>6774500</v>
      </c>
      <c r="C12" s="57">
        <v>7126000</v>
      </c>
      <c r="D12" s="57">
        <v>7631689.4299999997</v>
      </c>
      <c r="E12" s="57">
        <v>0</v>
      </c>
      <c r="F12" s="57">
        <v>15438000</v>
      </c>
      <c r="G12" s="57">
        <v>8115500</v>
      </c>
      <c r="H12" s="57">
        <v>8575000</v>
      </c>
      <c r="I12" s="57">
        <v>9054143.9800000004</v>
      </c>
      <c r="J12" s="57">
        <v>8692500</v>
      </c>
      <c r="K12" s="57">
        <v>8828521</v>
      </c>
      <c r="L12" s="57"/>
      <c r="M12" s="57"/>
      <c r="N12" s="57">
        <f t="shared" si="6"/>
        <v>80235854.409999996</v>
      </c>
    </row>
    <row r="13" spans="1:14" ht="30" customHeight="1" x14ac:dyDescent="0.5">
      <c r="A13" s="56" t="s">
        <v>3</v>
      </c>
      <c r="B13" s="57">
        <v>56000</v>
      </c>
      <c r="C13" s="58">
        <v>56000</v>
      </c>
      <c r="D13" s="57">
        <v>56000</v>
      </c>
      <c r="E13" s="57">
        <v>0</v>
      </c>
      <c r="F13" s="57">
        <v>6551187.7199999997</v>
      </c>
      <c r="G13" s="57">
        <v>470500</v>
      </c>
      <c r="H13" s="57">
        <v>96000</v>
      </c>
      <c r="I13" s="57">
        <v>335000</v>
      </c>
      <c r="J13" s="57">
        <v>269000</v>
      </c>
      <c r="K13" s="57">
        <v>8080749.9900000002</v>
      </c>
      <c r="L13" s="57"/>
      <c r="M13" s="57"/>
      <c r="N13" s="57">
        <f t="shared" si="6"/>
        <v>15970437.710000001</v>
      </c>
    </row>
    <row r="14" spans="1:14" ht="30" customHeight="1" x14ac:dyDescent="0.5">
      <c r="A14" s="56" t="s">
        <v>4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/>
      <c r="M14" s="57"/>
      <c r="N14" s="57">
        <f t="shared" si="6"/>
        <v>0</v>
      </c>
    </row>
    <row r="15" spans="1:14" ht="30" customHeight="1" x14ac:dyDescent="0.5">
      <c r="A15" s="56" t="s">
        <v>5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/>
      <c r="M15" s="57"/>
      <c r="N15" s="57">
        <f>+B15+C15+D15+E15+F15+G15+H15+I15+J15+K15+L15+M15</f>
        <v>0</v>
      </c>
    </row>
    <row r="16" spans="1:14" ht="30" customHeight="1" x14ac:dyDescent="0.5">
      <c r="A16" s="59" t="s">
        <v>6</v>
      </c>
      <c r="B16" s="57">
        <v>1016196.02</v>
      </c>
      <c r="C16" s="57">
        <v>1065311.49</v>
      </c>
      <c r="D16" s="57">
        <v>1144587.3899999999</v>
      </c>
      <c r="E16" s="57">
        <v>-118431.33</v>
      </c>
      <c r="F16" s="57">
        <v>2321589.58</v>
      </c>
      <c r="G16" s="57">
        <v>1219822.6599999999</v>
      </c>
      <c r="H16" s="57">
        <v>1289143.23</v>
      </c>
      <c r="I16" s="57">
        <v>1336542.23</v>
      </c>
      <c r="J16" s="57">
        <v>1307412.47</v>
      </c>
      <c r="K16" s="57">
        <v>1310852.72</v>
      </c>
      <c r="L16" s="57"/>
      <c r="M16" s="57"/>
      <c r="N16" s="57">
        <f>+B16+C16+D16+E16+F16+G16+H16+I16+J16+K16+L16+M16</f>
        <v>11893026.460000003</v>
      </c>
    </row>
    <row r="17" spans="1:16" ht="36" customHeight="1" x14ac:dyDescent="0.5">
      <c r="A17" s="54" t="s">
        <v>7</v>
      </c>
      <c r="B17" s="55">
        <f t="shared" ref="B17:J17" si="7">+B18+B19+B20+B21+B22+B23+B24+B25+B26</f>
        <v>272238.99</v>
      </c>
      <c r="C17" s="55">
        <f t="shared" si="7"/>
        <v>2685473.4299999997</v>
      </c>
      <c r="D17" s="55">
        <f>+D18+D19+D20+D21+D22+D23+D24+D25+D26</f>
        <v>669184.66999999993</v>
      </c>
      <c r="E17" s="55">
        <f>+E18+E19+E20+E21+E22+E23+E24+E25+E26</f>
        <v>2019869.7599999998</v>
      </c>
      <c r="F17" s="55">
        <f t="shared" si="7"/>
        <v>1597591.5400000003</v>
      </c>
      <c r="G17" s="55">
        <f t="shared" si="7"/>
        <v>2070053.44</v>
      </c>
      <c r="H17" s="55">
        <f t="shared" si="7"/>
        <v>1507027.6</v>
      </c>
      <c r="I17" s="55">
        <f t="shared" si="7"/>
        <v>1862636.6300000001</v>
      </c>
      <c r="J17" s="55">
        <f t="shared" si="7"/>
        <v>1764742.0899999999</v>
      </c>
      <c r="K17" s="55">
        <f>+K18+K19+K20+K21+K22+K23+K24+K25+K26</f>
        <v>1110262.21</v>
      </c>
      <c r="L17" s="55">
        <f>+L18+L19+L20+L21+L22+L23+L24+L25+L26</f>
        <v>0</v>
      </c>
      <c r="M17" s="55">
        <f>+M18+M19+M20+M21+M22+M23+M24+M25+M26</f>
        <v>0</v>
      </c>
      <c r="N17" s="55">
        <f t="shared" si="6"/>
        <v>15559080.359999999</v>
      </c>
    </row>
    <row r="18" spans="1:16" ht="30" customHeight="1" x14ac:dyDescent="0.5">
      <c r="A18" s="56" t="s">
        <v>8</v>
      </c>
      <c r="B18" s="57">
        <v>272238.99</v>
      </c>
      <c r="C18" s="57">
        <v>311792.90999999997</v>
      </c>
      <c r="D18" s="57">
        <v>176180.69</v>
      </c>
      <c r="E18" s="57">
        <v>399194.92</v>
      </c>
      <c r="F18" s="57">
        <v>46297.81</v>
      </c>
      <c r="G18" s="57">
        <v>511482.21</v>
      </c>
      <c r="H18" s="57">
        <v>0</v>
      </c>
      <c r="I18" s="57">
        <v>565594.71</v>
      </c>
      <c r="J18" s="57">
        <v>295088.57</v>
      </c>
      <c r="K18" s="57">
        <v>48818.83</v>
      </c>
      <c r="L18" s="57"/>
      <c r="M18" s="57"/>
      <c r="N18" s="57">
        <f t="shared" si="6"/>
        <v>2626689.6399999997</v>
      </c>
    </row>
    <row r="19" spans="1:16" ht="30" customHeight="1" x14ac:dyDescent="0.5">
      <c r="A19" s="59" t="s">
        <v>9</v>
      </c>
      <c r="B19" s="57">
        <v>0</v>
      </c>
      <c r="C19" s="57">
        <v>0</v>
      </c>
      <c r="D19" s="57">
        <v>0</v>
      </c>
      <c r="E19" s="57">
        <v>169796.1</v>
      </c>
      <c r="F19" s="57">
        <v>7345</v>
      </c>
      <c r="G19" s="57">
        <v>71301.5</v>
      </c>
      <c r="H19" s="57">
        <v>4976</v>
      </c>
      <c r="I19" s="57">
        <v>0</v>
      </c>
      <c r="J19" s="57">
        <v>199095.5</v>
      </c>
      <c r="K19" s="57">
        <v>4698</v>
      </c>
      <c r="L19" s="57"/>
      <c r="M19" s="57"/>
      <c r="N19" s="57">
        <f t="shared" si="6"/>
        <v>457212.1</v>
      </c>
    </row>
    <row r="20" spans="1:16" ht="30" customHeight="1" x14ac:dyDescent="0.5">
      <c r="A20" s="56" t="s">
        <v>10</v>
      </c>
      <c r="B20" s="57">
        <v>0</v>
      </c>
      <c r="C20" s="57">
        <v>717751.72</v>
      </c>
      <c r="D20" s="57">
        <v>95200</v>
      </c>
      <c r="E20" s="57">
        <v>817861.92</v>
      </c>
      <c r="F20" s="57">
        <v>1016847.98</v>
      </c>
      <c r="G20" s="57">
        <v>404600</v>
      </c>
      <c r="H20" s="57">
        <v>486876.62</v>
      </c>
      <c r="I20" s="57">
        <v>109550</v>
      </c>
      <c r="J20" s="57">
        <v>48930.97</v>
      </c>
      <c r="K20" s="57">
        <v>109039.92</v>
      </c>
      <c r="L20" s="57"/>
      <c r="M20" s="57"/>
      <c r="N20" s="57">
        <f t="shared" si="6"/>
        <v>3806659.1300000004</v>
      </c>
    </row>
    <row r="21" spans="1:16" ht="30" customHeight="1" x14ac:dyDescent="0.5">
      <c r="A21" s="56" t="s">
        <v>11</v>
      </c>
      <c r="B21" s="57">
        <v>0</v>
      </c>
      <c r="C21" s="57">
        <v>0</v>
      </c>
      <c r="D21" s="57">
        <v>0</v>
      </c>
      <c r="E21" s="57">
        <v>224220</v>
      </c>
      <c r="F21" s="57">
        <v>1220</v>
      </c>
      <c r="G21" s="57">
        <v>0</v>
      </c>
      <c r="H21" s="57">
        <v>969.6</v>
      </c>
      <c r="I21" s="57">
        <v>44599.02</v>
      </c>
      <c r="J21" s="57">
        <v>0</v>
      </c>
      <c r="K21" s="57">
        <v>2765.6</v>
      </c>
      <c r="L21" s="57"/>
      <c r="M21" s="57"/>
      <c r="N21" s="57">
        <f t="shared" si="6"/>
        <v>273774.21999999997</v>
      </c>
    </row>
    <row r="22" spans="1:16" ht="30" customHeight="1" x14ac:dyDescent="0.5">
      <c r="A22" s="56" t="s">
        <v>12</v>
      </c>
      <c r="B22" s="57">
        <v>0</v>
      </c>
      <c r="C22" s="57">
        <v>1485600</v>
      </c>
      <c r="D22" s="57">
        <v>0</v>
      </c>
      <c r="E22" s="57">
        <v>0</v>
      </c>
      <c r="F22" s="57">
        <v>0</v>
      </c>
      <c r="G22" s="57">
        <v>0</v>
      </c>
      <c r="H22" s="57">
        <v>520152</v>
      </c>
      <c r="I22" s="57">
        <v>204270</v>
      </c>
      <c r="J22" s="57">
        <v>386638.65</v>
      </c>
      <c r="K22" s="57">
        <v>529747.93999999994</v>
      </c>
      <c r="L22" s="57"/>
      <c r="M22" s="57"/>
      <c r="N22" s="57">
        <f t="shared" si="6"/>
        <v>3126408.59</v>
      </c>
      <c r="P22" s="40"/>
    </row>
    <row r="23" spans="1:16" ht="30" customHeight="1" x14ac:dyDescent="0.5">
      <c r="A23" s="56" t="s">
        <v>13</v>
      </c>
      <c r="B23" s="57">
        <v>0</v>
      </c>
      <c r="C23" s="57">
        <v>170328.8</v>
      </c>
      <c r="D23" s="57">
        <v>353253</v>
      </c>
      <c r="E23" s="57">
        <v>189056.4</v>
      </c>
      <c r="F23" s="57">
        <v>167914.83</v>
      </c>
      <c r="G23" s="57">
        <v>189416.4</v>
      </c>
      <c r="H23" s="57">
        <v>204883.3</v>
      </c>
      <c r="I23" s="57">
        <v>206306.8</v>
      </c>
      <c r="J23" s="57">
        <v>207998</v>
      </c>
      <c r="K23" s="57">
        <v>205832.3</v>
      </c>
      <c r="L23" s="57"/>
      <c r="M23" s="57"/>
      <c r="N23" s="57">
        <f t="shared" si="6"/>
        <v>1894989.83</v>
      </c>
      <c r="P23" s="40"/>
    </row>
    <row r="24" spans="1:16" ht="30" customHeight="1" x14ac:dyDescent="0.5">
      <c r="A24" s="59" t="s">
        <v>14</v>
      </c>
      <c r="B24" s="57">
        <v>0</v>
      </c>
      <c r="C24" s="57">
        <v>0</v>
      </c>
      <c r="D24" s="57">
        <v>32750.98</v>
      </c>
      <c r="E24" s="57">
        <v>72743.27</v>
      </c>
      <c r="F24" s="57">
        <v>54774.29</v>
      </c>
      <c r="G24" s="57">
        <v>196103.26</v>
      </c>
      <c r="H24" s="57">
        <v>136756.1</v>
      </c>
      <c r="I24" s="57">
        <v>110054.1</v>
      </c>
      <c r="J24" s="57">
        <v>42486.41</v>
      </c>
      <c r="K24" s="57">
        <v>86191.039999999994</v>
      </c>
      <c r="L24" s="57"/>
      <c r="M24" s="57"/>
      <c r="N24" s="57">
        <f t="shared" si="6"/>
        <v>731859.45000000007</v>
      </c>
      <c r="P24" s="40"/>
    </row>
    <row r="25" spans="1:16" ht="30" customHeight="1" x14ac:dyDescent="0.5">
      <c r="A25" s="59" t="s">
        <v>15</v>
      </c>
      <c r="B25" s="57">
        <v>0</v>
      </c>
      <c r="C25" s="57">
        <v>0</v>
      </c>
      <c r="D25" s="57">
        <v>11800</v>
      </c>
      <c r="E25" s="57">
        <v>37012.449999999997</v>
      </c>
      <c r="F25" s="57">
        <v>79200.33</v>
      </c>
      <c r="G25" s="57">
        <v>349892</v>
      </c>
      <c r="H25" s="57">
        <v>90650.99</v>
      </c>
      <c r="I25" s="57">
        <v>515000</v>
      </c>
      <c r="J25" s="57">
        <v>258800</v>
      </c>
      <c r="K25" s="57">
        <v>94465.08</v>
      </c>
      <c r="L25" s="60"/>
      <c r="M25" s="60"/>
      <c r="N25" s="60">
        <f t="shared" si="6"/>
        <v>1436820.85</v>
      </c>
      <c r="P25" s="41"/>
    </row>
    <row r="26" spans="1:16" ht="41.25" customHeight="1" x14ac:dyDescent="0.5">
      <c r="A26" s="61" t="s">
        <v>16</v>
      </c>
      <c r="B26" s="57">
        <v>0</v>
      </c>
      <c r="C26" s="57">
        <v>0</v>
      </c>
      <c r="D26" s="57">
        <v>0</v>
      </c>
      <c r="E26" s="57">
        <v>109984.7</v>
      </c>
      <c r="F26" s="57">
        <v>223991.3</v>
      </c>
      <c r="G26" s="57">
        <v>347258.07</v>
      </c>
      <c r="H26" s="57">
        <v>61762.99</v>
      </c>
      <c r="I26" s="57">
        <v>107262</v>
      </c>
      <c r="J26" s="57">
        <v>325703.99</v>
      </c>
      <c r="K26" s="57">
        <v>28703.5</v>
      </c>
      <c r="L26" s="57"/>
      <c r="M26" s="57"/>
      <c r="N26" s="57">
        <f t="shared" si="6"/>
        <v>1204666.55</v>
      </c>
    </row>
    <row r="27" spans="1:16" ht="35.25" customHeight="1" x14ac:dyDescent="0.5">
      <c r="A27" s="54" t="s">
        <v>17</v>
      </c>
      <c r="B27" s="55">
        <f t="shared" ref="B27:K27" si="8">+B28+B29+B30+B31+B32+B33+B34+B35+B36</f>
        <v>0</v>
      </c>
      <c r="C27" s="55">
        <f t="shared" si="8"/>
        <v>0</v>
      </c>
      <c r="D27" s="55">
        <f t="shared" si="8"/>
        <v>422985.7</v>
      </c>
      <c r="E27" s="55">
        <f t="shared" si="8"/>
        <v>2002438.69</v>
      </c>
      <c r="F27" s="55">
        <f t="shared" si="8"/>
        <v>348827.4</v>
      </c>
      <c r="G27" s="55">
        <f t="shared" si="8"/>
        <v>157734.62</v>
      </c>
      <c r="H27" s="55">
        <f t="shared" si="8"/>
        <v>375905.4</v>
      </c>
      <c r="I27" s="55">
        <f t="shared" si="8"/>
        <v>458906.28</v>
      </c>
      <c r="J27" s="55">
        <f t="shared" si="8"/>
        <v>1625971.49</v>
      </c>
      <c r="K27" s="55">
        <f t="shared" si="8"/>
        <v>622437.46</v>
      </c>
      <c r="L27" s="55">
        <f>+L28+L29+L30+L31+L32+L33+L34+L35+L36</f>
        <v>0</v>
      </c>
      <c r="M27" s="55">
        <f t="shared" ref="B27:M27" si="9">+M28+M29+M30+M31+M32+M33+M34+M35+M36</f>
        <v>0</v>
      </c>
      <c r="N27" s="55">
        <f>+N28+N29+N30+N31+N32+N33+N34+N35+N36</f>
        <v>6015207.04</v>
      </c>
    </row>
    <row r="28" spans="1:16" ht="30.75" customHeight="1" x14ac:dyDescent="0.5">
      <c r="A28" s="59" t="s">
        <v>18</v>
      </c>
      <c r="B28" s="57">
        <v>0</v>
      </c>
      <c r="C28" s="57">
        <v>0</v>
      </c>
      <c r="D28" s="57">
        <v>28024.799999999999</v>
      </c>
      <c r="E28" s="57">
        <v>62697.440000000002</v>
      </c>
      <c r="F28" s="57">
        <v>89466.99</v>
      </c>
      <c r="G28" s="57">
        <v>10320</v>
      </c>
      <c r="H28" s="57">
        <v>3308</v>
      </c>
      <c r="I28" s="57">
        <v>56407.88</v>
      </c>
      <c r="J28" s="57">
        <v>0</v>
      </c>
      <c r="K28" s="57">
        <v>42310.01</v>
      </c>
      <c r="L28" s="57"/>
      <c r="M28" s="57"/>
      <c r="N28" s="60">
        <f t="shared" si="6"/>
        <v>292535.12</v>
      </c>
    </row>
    <row r="29" spans="1:16" ht="31.5" customHeight="1" x14ac:dyDescent="0.5">
      <c r="A29" s="56" t="s">
        <v>19</v>
      </c>
      <c r="B29" s="57">
        <v>0</v>
      </c>
      <c r="C29" s="57">
        <v>0</v>
      </c>
      <c r="D29" s="57">
        <v>0</v>
      </c>
      <c r="E29" s="57">
        <v>0</v>
      </c>
      <c r="F29" s="57">
        <v>31624</v>
      </c>
      <c r="G29" s="57">
        <v>64841</v>
      </c>
      <c r="H29" s="57">
        <v>146015</v>
      </c>
      <c r="I29" s="57">
        <v>0</v>
      </c>
      <c r="J29" s="57">
        <v>7500</v>
      </c>
      <c r="K29" s="57">
        <v>1190</v>
      </c>
      <c r="L29" s="57"/>
      <c r="M29" s="57"/>
      <c r="N29" s="60">
        <f t="shared" si="6"/>
        <v>251170</v>
      </c>
    </row>
    <row r="30" spans="1:16" ht="30.75" customHeight="1" x14ac:dyDescent="0.5">
      <c r="A30" s="59" t="s">
        <v>20</v>
      </c>
      <c r="B30" s="57">
        <v>0</v>
      </c>
      <c r="C30" s="57">
        <v>0</v>
      </c>
      <c r="D30" s="57">
        <v>6597.1</v>
      </c>
      <c r="E30" s="57">
        <v>50543.55</v>
      </c>
      <c r="F30" s="57">
        <v>0</v>
      </c>
      <c r="G30" s="57">
        <v>29600.3</v>
      </c>
      <c r="H30" s="57">
        <v>29715</v>
      </c>
      <c r="I30" s="57">
        <v>36249.03</v>
      </c>
      <c r="J30" s="57">
        <v>69931.759999999995</v>
      </c>
      <c r="K30" s="57">
        <v>10974.67</v>
      </c>
      <c r="L30" s="57"/>
      <c r="M30" s="57"/>
      <c r="N30" s="60">
        <f t="shared" si="6"/>
        <v>233611.41</v>
      </c>
    </row>
    <row r="31" spans="1:16" ht="25.5" customHeight="1" x14ac:dyDescent="0.5">
      <c r="A31" s="56" t="s">
        <v>21</v>
      </c>
      <c r="B31" s="57">
        <v>0</v>
      </c>
      <c r="C31" s="57">
        <v>0</v>
      </c>
      <c r="D31" s="57">
        <v>0</v>
      </c>
      <c r="E31" s="57">
        <v>32444.639999999999</v>
      </c>
      <c r="F31" s="57"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57"/>
      <c r="M31" s="57"/>
      <c r="N31" s="60">
        <f t="shared" si="6"/>
        <v>32444.639999999999</v>
      </c>
    </row>
    <row r="32" spans="1:16" ht="36" customHeight="1" x14ac:dyDescent="0.5">
      <c r="A32" s="59" t="s">
        <v>22</v>
      </c>
      <c r="B32" s="57">
        <v>0</v>
      </c>
      <c r="C32" s="57">
        <v>0</v>
      </c>
      <c r="D32" s="57">
        <v>0</v>
      </c>
      <c r="E32" s="57">
        <v>0</v>
      </c>
      <c r="F32" s="57">
        <v>125634.6</v>
      </c>
      <c r="G32" s="57">
        <v>0</v>
      </c>
      <c r="H32" s="57">
        <v>1476.01</v>
      </c>
      <c r="I32" s="57">
        <v>1982.4</v>
      </c>
      <c r="J32" s="57">
        <v>0</v>
      </c>
      <c r="K32" s="57">
        <v>1745.99</v>
      </c>
      <c r="L32" s="57"/>
      <c r="M32" s="57"/>
      <c r="N32" s="60">
        <f t="shared" si="6"/>
        <v>130839</v>
      </c>
    </row>
    <row r="33" spans="1:14" ht="36" customHeight="1" x14ac:dyDescent="0.5">
      <c r="A33" s="59" t="s">
        <v>23</v>
      </c>
      <c r="B33" s="57">
        <v>0</v>
      </c>
      <c r="C33" s="57">
        <v>0</v>
      </c>
      <c r="D33" s="57">
        <v>849.6</v>
      </c>
      <c r="E33" s="57">
        <v>23540.32</v>
      </c>
      <c r="F33" s="57">
        <v>1994.13</v>
      </c>
      <c r="G33" s="57">
        <v>0</v>
      </c>
      <c r="H33" s="57">
        <v>30505.15</v>
      </c>
      <c r="I33" s="57">
        <v>3325.64</v>
      </c>
      <c r="J33" s="57">
        <v>16359.1</v>
      </c>
      <c r="K33" s="57">
        <v>18263.419999999998</v>
      </c>
      <c r="L33" s="57"/>
      <c r="M33" s="57"/>
      <c r="N33" s="60">
        <f t="shared" si="6"/>
        <v>94837.36</v>
      </c>
    </row>
    <row r="34" spans="1:14" ht="39" customHeight="1" x14ac:dyDescent="0.5">
      <c r="A34" s="59" t="s">
        <v>24</v>
      </c>
      <c r="B34" s="57">
        <v>0</v>
      </c>
      <c r="C34" s="57">
        <v>0</v>
      </c>
      <c r="D34" s="57">
        <v>1628.4</v>
      </c>
      <c r="E34" s="57">
        <v>1639853.4</v>
      </c>
      <c r="F34" s="57">
        <v>0</v>
      </c>
      <c r="G34" s="57">
        <v>0</v>
      </c>
      <c r="H34" s="57">
        <v>6157.51</v>
      </c>
      <c r="I34" s="57">
        <v>506.93</v>
      </c>
      <c r="J34" s="57">
        <v>1352393.98</v>
      </c>
      <c r="K34" s="57">
        <v>78378</v>
      </c>
      <c r="L34" s="57"/>
      <c r="M34" s="57"/>
      <c r="N34" s="60">
        <f t="shared" si="6"/>
        <v>3078918.2199999997</v>
      </c>
    </row>
    <row r="35" spans="1:14" ht="44.25" customHeight="1" x14ac:dyDescent="0.5">
      <c r="A35" s="59" t="s">
        <v>25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/>
      <c r="I35" s="57"/>
      <c r="J35" s="57"/>
      <c r="K35" s="57">
        <v>0</v>
      </c>
      <c r="L35" s="57"/>
      <c r="M35" s="57"/>
      <c r="N35" s="60">
        <f t="shared" si="6"/>
        <v>0</v>
      </c>
    </row>
    <row r="36" spans="1:14" ht="32.25" customHeight="1" x14ac:dyDescent="0.5">
      <c r="A36" s="56" t="s">
        <v>26</v>
      </c>
      <c r="B36" s="57">
        <v>0</v>
      </c>
      <c r="C36" s="57">
        <v>0</v>
      </c>
      <c r="D36" s="57">
        <v>385885.8</v>
      </c>
      <c r="E36" s="57">
        <v>193359.34</v>
      </c>
      <c r="F36" s="57">
        <v>100107.68</v>
      </c>
      <c r="G36" s="57">
        <v>52973.32</v>
      </c>
      <c r="H36" s="57">
        <v>158728.73000000001</v>
      </c>
      <c r="I36" s="57">
        <v>360434.4</v>
      </c>
      <c r="J36" s="57">
        <v>179786.65</v>
      </c>
      <c r="K36" s="57">
        <v>469575.37</v>
      </c>
      <c r="L36" s="57"/>
      <c r="M36" s="57"/>
      <c r="N36" s="60">
        <f t="shared" si="6"/>
        <v>1900851.29</v>
      </c>
    </row>
    <row r="37" spans="1:14" ht="32.25" x14ac:dyDescent="0.5">
      <c r="A37" s="54" t="s">
        <v>27</v>
      </c>
      <c r="B37" s="55">
        <f t="shared" ref="B37:K37" si="10">+B38+B39+B40+B41+B42+B43+B44+B45</f>
        <v>0</v>
      </c>
      <c r="C37" s="55">
        <f t="shared" si="10"/>
        <v>0</v>
      </c>
      <c r="D37" s="55">
        <f t="shared" si="10"/>
        <v>0</v>
      </c>
      <c r="E37" s="55">
        <f t="shared" si="10"/>
        <v>0</v>
      </c>
      <c r="F37" s="55">
        <f t="shared" si="10"/>
        <v>0</v>
      </c>
      <c r="G37" s="55">
        <f t="shared" si="10"/>
        <v>0</v>
      </c>
      <c r="H37" s="55">
        <f t="shared" si="10"/>
        <v>0</v>
      </c>
      <c r="I37" s="55">
        <f t="shared" si="10"/>
        <v>0</v>
      </c>
      <c r="J37" s="55">
        <f t="shared" si="10"/>
        <v>1040000</v>
      </c>
      <c r="K37" s="55">
        <v>0</v>
      </c>
      <c r="L37" s="55">
        <v>0</v>
      </c>
      <c r="M37" s="55">
        <v>0</v>
      </c>
      <c r="N37" s="62">
        <f t="shared" si="6"/>
        <v>1040000</v>
      </c>
    </row>
    <row r="38" spans="1:14" ht="34.5" customHeight="1" x14ac:dyDescent="0.5">
      <c r="A38" s="59" t="s">
        <v>28</v>
      </c>
      <c r="B38" s="57">
        <v>0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1040000</v>
      </c>
      <c r="K38" s="57">
        <v>0</v>
      </c>
      <c r="L38" s="57">
        <v>0</v>
      </c>
      <c r="M38" s="57">
        <v>0</v>
      </c>
      <c r="N38" s="57">
        <f t="shared" si="6"/>
        <v>1040000</v>
      </c>
    </row>
    <row r="39" spans="1:14" ht="29.25" customHeight="1" x14ac:dyDescent="0.5">
      <c r="A39" s="59" t="s">
        <v>29</v>
      </c>
      <c r="B39" s="57">
        <v>0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f t="shared" si="6"/>
        <v>0</v>
      </c>
    </row>
    <row r="40" spans="1:14" ht="32.25" customHeight="1" x14ac:dyDescent="0.5">
      <c r="A40" s="59" t="s">
        <v>30</v>
      </c>
      <c r="B40" s="57">
        <v>0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f t="shared" si="6"/>
        <v>0</v>
      </c>
    </row>
    <row r="41" spans="1:14" ht="38.25" customHeight="1" x14ac:dyDescent="0.5">
      <c r="A41" s="59" t="s">
        <v>31</v>
      </c>
      <c r="B41" s="57">
        <v>0</v>
      </c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f t="shared" si="6"/>
        <v>0</v>
      </c>
    </row>
    <row r="42" spans="1:14" ht="31.5" customHeight="1" x14ac:dyDescent="0.5">
      <c r="A42" s="59" t="s">
        <v>32</v>
      </c>
      <c r="B42" s="57">
        <v>0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f t="shared" si="6"/>
        <v>0</v>
      </c>
    </row>
    <row r="43" spans="1:14" ht="33" customHeight="1" x14ac:dyDescent="0.5">
      <c r="A43" s="56" t="s">
        <v>33</v>
      </c>
      <c r="B43" s="57">
        <v>0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f t="shared" si="6"/>
        <v>0</v>
      </c>
    </row>
    <row r="44" spans="1:14" ht="33.75" customHeight="1" x14ac:dyDescent="0.5">
      <c r="A44" s="59" t="s">
        <v>34</v>
      </c>
      <c r="B44" s="57">
        <v>0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f t="shared" si="6"/>
        <v>0</v>
      </c>
    </row>
    <row r="45" spans="1:14" ht="33.75" customHeight="1" x14ac:dyDescent="0.5">
      <c r="A45" s="59" t="s">
        <v>35</v>
      </c>
      <c r="B45" s="57">
        <v>0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f t="shared" si="6"/>
        <v>0</v>
      </c>
    </row>
    <row r="46" spans="1:14" ht="32.25" x14ac:dyDescent="0.5">
      <c r="A46" s="54" t="s">
        <v>36</v>
      </c>
      <c r="B46" s="57">
        <f t="shared" ref="B46:C46" si="11">+B47+B48+B49+B50+B51+B52</f>
        <v>0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f t="shared" si="6"/>
        <v>0</v>
      </c>
    </row>
    <row r="47" spans="1:14" ht="39.75" customHeight="1" x14ac:dyDescent="0.5">
      <c r="A47" s="59" t="s">
        <v>37</v>
      </c>
      <c r="B47" s="57">
        <v>0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f t="shared" si="6"/>
        <v>0</v>
      </c>
    </row>
    <row r="48" spans="1:14" ht="35.25" customHeight="1" x14ac:dyDescent="0.5">
      <c r="A48" s="59" t="s">
        <v>38</v>
      </c>
      <c r="B48" s="57">
        <v>0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f t="shared" si="6"/>
        <v>0</v>
      </c>
    </row>
    <row r="49" spans="1:14" ht="30.75" customHeight="1" x14ac:dyDescent="0.5">
      <c r="A49" s="59" t="s">
        <v>39</v>
      </c>
      <c r="B49" s="57">
        <v>0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f t="shared" si="6"/>
        <v>0</v>
      </c>
    </row>
    <row r="50" spans="1:14" ht="39.75" customHeight="1" x14ac:dyDescent="0.5">
      <c r="A50" s="59" t="s">
        <v>40</v>
      </c>
      <c r="B50" s="57">
        <v>0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f t="shared" si="6"/>
        <v>0</v>
      </c>
    </row>
    <row r="51" spans="1:14" ht="27.75" customHeight="1" x14ac:dyDescent="0.5">
      <c r="A51" s="59" t="s">
        <v>41</v>
      </c>
      <c r="B51" s="57">
        <v>0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f t="shared" si="6"/>
        <v>0</v>
      </c>
    </row>
    <row r="52" spans="1:14" ht="34.5" customHeight="1" x14ac:dyDescent="0.5">
      <c r="A52" s="59" t="s">
        <v>42</v>
      </c>
      <c r="B52" s="57">
        <v>0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f t="shared" si="6"/>
        <v>0</v>
      </c>
    </row>
    <row r="53" spans="1:14" ht="25.5" customHeight="1" x14ac:dyDescent="0.5">
      <c r="A53" s="54" t="s">
        <v>43</v>
      </c>
      <c r="B53" s="55">
        <f t="shared" ref="B53:K53" si="12">+B54+B55+B56+B57+B58+B59+B60+B61+B62</f>
        <v>0</v>
      </c>
      <c r="C53" s="55">
        <f t="shared" si="12"/>
        <v>0</v>
      </c>
      <c r="D53" s="55">
        <f t="shared" si="12"/>
        <v>117280</v>
      </c>
      <c r="E53" s="55">
        <f t="shared" si="12"/>
        <v>52769.599999999999</v>
      </c>
      <c r="F53" s="55">
        <f t="shared" si="12"/>
        <v>59641.919999999998</v>
      </c>
      <c r="G53" s="55">
        <f t="shared" si="12"/>
        <v>539432.66999999993</v>
      </c>
      <c r="H53" s="55">
        <f t="shared" si="12"/>
        <v>21240</v>
      </c>
      <c r="I53" s="55">
        <f t="shared" si="12"/>
        <v>707736.14</v>
      </c>
      <c r="J53" s="55">
        <f t="shared" si="12"/>
        <v>1142223.17</v>
      </c>
      <c r="K53" s="55">
        <f t="shared" si="12"/>
        <v>1276885.4099999999</v>
      </c>
      <c r="L53" s="55">
        <f>+L54+L55+L56+L57+L58+L59+L60+L61+L62</f>
        <v>0</v>
      </c>
      <c r="M53" s="55">
        <f t="shared" ref="B53:N53" si="13">+M54+M55+M56+M57+M58+M59+M60+M61+M62</f>
        <v>0</v>
      </c>
      <c r="N53" s="55">
        <f t="shared" si="13"/>
        <v>3917208.9100000006</v>
      </c>
    </row>
    <row r="54" spans="1:14" ht="31.5" customHeight="1" x14ac:dyDescent="0.5">
      <c r="A54" s="56" t="s">
        <v>44</v>
      </c>
      <c r="B54" s="57">
        <v>0</v>
      </c>
      <c r="C54" s="57">
        <v>0</v>
      </c>
      <c r="D54" s="57">
        <v>117280</v>
      </c>
      <c r="E54" s="57">
        <v>11587.6</v>
      </c>
      <c r="F54" s="57">
        <v>59641.919999999998</v>
      </c>
      <c r="G54" s="57">
        <v>278239.67</v>
      </c>
      <c r="H54" s="57">
        <v>0</v>
      </c>
      <c r="I54" s="57">
        <v>604110.03</v>
      </c>
      <c r="J54" s="57">
        <v>881167.35999999999</v>
      </c>
      <c r="K54" s="57">
        <v>970568.68</v>
      </c>
      <c r="L54" s="57"/>
      <c r="M54" s="57"/>
      <c r="N54" s="57">
        <f t="shared" si="6"/>
        <v>2922595.2600000002</v>
      </c>
    </row>
    <row r="55" spans="1:14" ht="35.25" customHeight="1" x14ac:dyDescent="0.5">
      <c r="A55" s="59" t="s">
        <v>45</v>
      </c>
      <c r="B55" s="57">
        <v>0</v>
      </c>
      <c r="C55" s="57">
        <v>0</v>
      </c>
      <c r="D55" s="57">
        <v>0</v>
      </c>
      <c r="E55" s="57">
        <v>37760</v>
      </c>
      <c r="F55" s="57">
        <v>0</v>
      </c>
      <c r="G55" s="57">
        <v>0</v>
      </c>
      <c r="H55" s="57">
        <v>0</v>
      </c>
      <c r="I55" s="57">
        <v>94142.12</v>
      </c>
      <c r="J55" s="57">
        <v>45600</v>
      </c>
      <c r="K55" s="57">
        <v>120309.02</v>
      </c>
      <c r="L55" s="57"/>
      <c r="M55" s="57"/>
      <c r="N55" s="57">
        <f t="shared" si="6"/>
        <v>297811.14</v>
      </c>
    </row>
    <row r="56" spans="1:14" ht="27.75" customHeight="1" x14ac:dyDescent="0.5">
      <c r="A56" s="59" t="s">
        <v>46</v>
      </c>
      <c r="B56" s="57">
        <v>0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69323.679999999993</v>
      </c>
      <c r="L56" s="57"/>
      <c r="M56" s="57"/>
      <c r="N56" s="57">
        <f t="shared" si="6"/>
        <v>69323.679999999993</v>
      </c>
    </row>
    <row r="57" spans="1:14" ht="34.5" customHeight="1" x14ac:dyDescent="0.5">
      <c r="A57" s="59" t="s">
        <v>47</v>
      </c>
      <c r="B57" s="57">
        <v>0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/>
      <c r="M57" s="57"/>
      <c r="N57" s="57">
        <f t="shared" si="6"/>
        <v>0</v>
      </c>
    </row>
    <row r="58" spans="1:14" ht="36.75" customHeight="1" x14ac:dyDescent="0.5">
      <c r="A58" s="59" t="s">
        <v>48</v>
      </c>
      <c r="B58" s="57">
        <v>0</v>
      </c>
      <c r="C58" s="57">
        <v>0</v>
      </c>
      <c r="D58" s="57">
        <v>0</v>
      </c>
      <c r="E58" s="57">
        <v>3422</v>
      </c>
      <c r="F58" s="57">
        <v>0</v>
      </c>
      <c r="G58" s="57">
        <v>241133</v>
      </c>
      <c r="H58" s="57">
        <v>0</v>
      </c>
      <c r="I58" s="57">
        <v>9483.99</v>
      </c>
      <c r="J58" s="57">
        <v>215455.81</v>
      </c>
      <c r="K58" s="57">
        <v>116684.03</v>
      </c>
      <c r="L58" s="57"/>
      <c r="M58" s="57"/>
      <c r="N58" s="57">
        <f t="shared" si="6"/>
        <v>586178.82999999996</v>
      </c>
    </row>
    <row r="59" spans="1:14" ht="33" customHeight="1" x14ac:dyDescent="0.5">
      <c r="A59" s="59" t="s">
        <v>49</v>
      </c>
      <c r="B59" s="57">
        <v>0</v>
      </c>
      <c r="C59" s="57">
        <v>0</v>
      </c>
      <c r="D59" s="57">
        <v>0</v>
      </c>
      <c r="E59" s="57">
        <v>0</v>
      </c>
      <c r="F59" s="57">
        <v>0</v>
      </c>
      <c r="G59" s="57">
        <v>20060</v>
      </c>
      <c r="H59" s="57">
        <v>21240</v>
      </c>
      <c r="I59" s="57">
        <v>0</v>
      </c>
      <c r="J59" s="57">
        <v>0</v>
      </c>
      <c r="K59" s="57">
        <v>0</v>
      </c>
      <c r="L59" s="57"/>
      <c r="M59" s="57"/>
      <c r="N59" s="57">
        <f t="shared" si="6"/>
        <v>41300</v>
      </c>
    </row>
    <row r="60" spans="1:14" ht="38.25" customHeight="1" x14ac:dyDescent="0.5">
      <c r="A60" s="59" t="s">
        <v>50</v>
      </c>
      <c r="B60" s="57">
        <v>0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/>
      <c r="J60" s="57"/>
      <c r="K60" s="57">
        <v>0</v>
      </c>
      <c r="L60" s="57"/>
      <c r="M60" s="57"/>
      <c r="N60" s="57">
        <v>0</v>
      </c>
    </row>
    <row r="61" spans="1:14" ht="33.75" customHeight="1" x14ac:dyDescent="0.5">
      <c r="A61" s="59" t="s">
        <v>51</v>
      </c>
      <c r="B61" s="57">
        <v>0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/>
      <c r="J61" s="57"/>
      <c r="K61" s="57">
        <v>0</v>
      </c>
      <c r="L61" s="57"/>
      <c r="M61" s="57"/>
      <c r="N61" s="57">
        <v>0</v>
      </c>
    </row>
    <row r="62" spans="1:14" ht="38.25" customHeight="1" x14ac:dyDescent="0.5">
      <c r="A62" s="59" t="s">
        <v>52</v>
      </c>
      <c r="B62" s="57">
        <v>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/>
      <c r="J62" s="57"/>
      <c r="K62" s="57">
        <v>0</v>
      </c>
      <c r="L62" s="57"/>
      <c r="M62" s="57"/>
      <c r="N62" s="57">
        <f t="shared" si="6"/>
        <v>0</v>
      </c>
    </row>
    <row r="63" spans="1:14" ht="31.5" customHeight="1" x14ac:dyDescent="0.5">
      <c r="A63" s="54" t="s">
        <v>53</v>
      </c>
      <c r="B63" s="57">
        <f>+B64+B65+B66+B67</f>
        <v>0</v>
      </c>
      <c r="C63" s="57">
        <v>0</v>
      </c>
      <c r="D63" s="57">
        <v>0</v>
      </c>
      <c r="E63" s="57">
        <v>0</v>
      </c>
      <c r="F63" s="57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f>+L64+L65+L66+L67+L68+L69+L70+L71+L72</f>
        <v>0</v>
      </c>
      <c r="M63" s="55">
        <f>+M64+M65+M66+M67+M68+M69+M70+M71+M72</f>
        <v>0</v>
      </c>
      <c r="N63" s="55">
        <f t="shared" si="6"/>
        <v>0</v>
      </c>
    </row>
    <row r="64" spans="1:14" ht="36" customHeight="1" x14ac:dyDescent="0.5">
      <c r="A64" s="56" t="s">
        <v>54</v>
      </c>
      <c r="B64" s="57">
        <v>0</v>
      </c>
      <c r="C64" s="57">
        <v>0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/>
      <c r="M64" s="57"/>
      <c r="N64" s="57">
        <f t="shared" si="6"/>
        <v>0</v>
      </c>
    </row>
    <row r="65" spans="1:14" ht="29.25" customHeight="1" x14ac:dyDescent="0.5">
      <c r="A65" s="56" t="s">
        <v>55</v>
      </c>
      <c r="B65" s="57">
        <v>0</v>
      </c>
      <c r="C65" s="57">
        <v>0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/>
      <c r="M65" s="57"/>
      <c r="N65" s="57">
        <f t="shared" si="6"/>
        <v>0</v>
      </c>
    </row>
    <row r="66" spans="1:14" ht="32.25" customHeight="1" x14ac:dyDescent="0.5">
      <c r="A66" s="59" t="s">
        <v>56</v>
      </c>
      <c r="B66" s="57">
        <v>0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f t="shared" si="6"/>
        <v>0</v>
      </c>
    </row>
    <row r="67" spans="1:14" ht="33.75" customHeight="1" x14ac:dyDescent="0.5">
      <c r="A67" s="59" t="s">
        <v>57</v>
      </c>
      <c r="B67" s="57">
        <v>0</v>
      </c>
      <c r="C67" s="57">
        <v>0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f t="shared" si="6"/>
        <v>0</v>
      </c>
    </row>
    <row r="68" spans="1:14" ht="39.75" customHeight="1" x14ac:dyDescent="0.5">
      <c r="A68" s="63" t="s">
        <v>58</v>
      </c>
      <c r="B68" s="64">
        <f t="shared" ref="B68" si="14">+B69+B70</f>
        <v>0</v>
      </c>
      <c r="C68" s="57">
        <v>0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f t="shared" si="6"/>
        <v>0</v>
      </c>
    </row>
    <row r="69" spans="1:14" ht="32.25" customHeight="1" x14ac:dyDescent="0.5">
      <c r="A69" s="59" t="s">
        <v>59</v>
      </c>
      <c r="B69" s="57">
        <v>0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f t="shared" si="6"/>
        <v>0</v>
      </c>
    </row>
    <row r="70" spans="1:14" ht="30.75" customHeight="1" x14ac:dyDescent="0.5">
      <c r="A70" s="59" t="s">
        <v>60</v>
      </c>
      <c r="B70" s="57">
        <v>0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f t="shared" si="6"/>
        <v>0</v>
      </c>
    </row>
    <row r="71" spans="1:14" ht="36.75" customHeight="1" x14ac:dyDescent="0.5">
      <c r="A71" s="54" t="s">
        <v>61</v>
      </c>
      <c r="B71" s="57">
        <f t="shared" ref="B71" si="15">+B72+B73+B74</f>
        <v>0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f t="shared" si="6"/>
        <v>0</v>
      </c>
    </row>
    <row r="72" spans="1:14" ht="38.25" customHeight="1" x14ac:dyDescent="0.5">
      <c r="A72" s="56" t="s">
        <v>62</v>
      </c>
      <c r="B72" s="57">
        <v>0</v>
      </c>
      <c r="C72" s="57">
        <v>0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f t="shared" si="6"/>
        <v>0</v>
      </c>
    </row>
    <row r="73" spans="1:14" ht="38.25" customHeight="1" x14ac:dyDescent="0.5">
      <c r="A73" s="56" t="s">
        <v>63</v>
      </c>
      <c r="B73" s="57">
        <v>0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f t="shared" si="6"/>
        <v>0</v>
      </c>
    </row>
    <row r="74" spans="1:14" ht="34.5" customHeight="1" x14ac:dyDescent="0.5">
      <c r="A74" s="59" t="s">
        <v>64</v>
      </c>
      <c r="B74" s="57">
        <v>0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f t="shared" si="6"/>
        <v>0</v>
      </c>
    </row>
    <row r="75" spans="1:14" ht="35.25" customHeight="1" x14ac:dyDescent="0.5">
      <c r="A75" s="53" t="s">
        <v>67</v>
      </c>
      <c r="B75" s="65">
        <f t="shared" ref="B75" si="16">+B76+B79+B82</f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66">
        <f t="shared" si="6"/>
        <v>0</v>
      </c>
    </row>
    <row r="76" spans="1:14" ht="30.75" customHeight="1" x14ac:dyDescent="0.5">
      <c r="A76" s="54" t="s">
        <v>68</v>
      </c>
      <c r="B76" s="57">
        <f t="shared" ref="B76" si="17">+B77+B78</f>
        <v>0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f t="shared" si="6"/>
        <v>0</v>
      </c>
    </row>
    <row r="77" spans="1:14" ht="32.25" customHeight="1" x14ac:dyDescent="0.5">
      <c r="A77" s="59" t="s">
        <v>69</v>
      </c>
      <c r="B77" s="57">
        <v>0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f t="shared" ref="N77:N83" si="18">+B77+C77+D77+E77+F77+G77+H77+I77+J77+K77+L77+M77</f>
        <v>0</v>
      </c>
    </row>
    <row r="78" spans="1:14" ht="34.5" customHeight="1" x14ac:dyDescent="0.5">
      <c r="A78" s="59" t="s">
        <v>70</v>
      </c>
      <c r="B78" s="57">
        <v>0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7">
        <f t="shared" si="18"/>
        <v>0</v>
      </c>
    </row>
    <row r="79" spans="1:14" ht="35.25" customHeight="1" x14ac:dyDescent="0.5">
      <c r="A79" s="54" t="s">
        <v>71</v>
      </c>
      <c r="B79" s="57">
        <f t="shared" ref="B79:K79" si="19">+B80+B81</f>
        <v>0</v>
      </c>
      <c r="C79" s="57">
        <f t="shared" si="19"/>
        <v>0</v>
      </c>
      <c r="D79" s="57">
        <f t="shared" si="19"/>
        <v>0</v>
      </c>
      <c r="E79" s="57">
        <f t="shared" si="19"/>
        <v>0</v>
      </c>
      <c r="F79" s="57">
        <f t="shared" si="19"/>
        <v>0</v>
      </c>
      <c r="G79" s="57">
        <f t="shared" si="19"/>
        <v>0</v>
      </c>
      <c r="H79" s="57">
        <f t="shared" si="19"/>
        <v>0</v>
      </c>
      <c r="I79" s="57">
        <f t="shared" si="19"/>
        <v>0</v>
      </c>
      <c r="J79" s="57">
        <f t="shared" si="19"/>
        <v>0</v>
      </c>
      <c r="K79" s="57">
        <f t="shared" si="19"/>
        <v>0</v>
      </c>
      <c r="L79" s="57">
        <f t="shared" ref="B79:M79" si="20">+L80+L81</f>
        <v>0</v>
      </c>
      <c r="M79" s="57">
        <f t="shared" si="20"/>
        <v>0</v>
      </c>
      <c r="N79" s="57">
        <f t="shared" si="18"/>
        <v>0</v>
      </c>
    </row>
    <row r="80" spans="1:14" ht="32.25" customHeight="1" x14ac:dyDescent="0.5">
      <c r="A80" s="59" t="s">
        <v>72</v>
      </c>
      <c r="B80" s="57">
        <v>0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7">
        <f t="shared" si="18"/>
        <v>0</v>
      </c>
    </row>
    <row r="81" spans="1:14" ht="37.5" customHeight="1" x14ac:dyDescent="0.5">
      <c r="A81" s="59" t="s">
        <v>73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7">
        <f t="shared" si="18"/>
        <v>0</v>
      </c>
    </row>
    <row r="82" spans="1:14" ht="36.75" customHeight="1" x14ac:dyDescent="0.5">
      <c r="A82" s="54" t="s">
        <v>74</v>
      </c>
      <c r="B82" s="57">
        <f t="shared" ref="B82:K82" si="21">+B83</f>
        <v>0</v>
      </c>
      <c r="C82" s="57">
        <f t="shared" si="21"/>
        <v>0</v>
      </c>
      <c r="D82" s="57">
        <f t="shared" si="21"/>
        <v>0</v>
      </c>
      <c r="E82" s="57">
        <f t="shared" si="21"/>
        <v>0</v>
      </c>
      <c r="F82" s="57">
        <f t="shared" si="21"/>
        <v>0</v>
      </c>
      <c r="G82" s="57">
        <f t="shared" si="21"/>
        <v>0</v>
      </c>
      <c r="H82" s="57">
        <f t="shared" si="21"/>
        <v>0</v>
      </c>
      <c r="I82" s="57">
        <f t="shared" si="21"/>
        <v>0</v>
      </c>
      <c r="J82" s="57">
        <f t="shared" si="21"/>
        <v>0</v>
      </c>
      <c r="K82" s="57">
        <f t="shared" si="21"/>
        <v>0</v>
      </c>
      <c r="L82" s="57">
        <f t="shared" ref="B82:M82" si="22">+L83</f>
        <v>0</v>
      </c>
      <c r="M82" s="57">
        <f t="shared" si="22"/>
        <v>0</v>
      </c>
      <c r="N82" s="57">
        <f t="shared" si="18"/>
        <v>0</v>
      </c>
    </row>
    <row r="83" spans="1:14" ht="33.75" customHeight="1" x14ac:dyDescent="0.5">
      <c r="A83" s="59" t="s">
        <v>75</v>
      </c>
      <c r="B83" s="57">
        <v>0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7">
        <v>0</v>
      </c>
      <c r="N83" s="57">
        <f t="shared" si="18"/>
        <v>0</v>
      </c>
    </row>
    <row r="84" spans="1:14" ht="30.75" customHeight="1" x14ac:dyDescent="0.5">
      <c r="A84" s="48" t="s">
        <v>65</v>
      </c>
      <c r="B84" s="49">
        <f>+B75+B10</f>
        <v>8118935.0099999998</v>
      </c>
      <c r="C84" s="49">
        <f>+C75+C10</f>
        <v>10932784.92</v>
      </c>
      <c r="D84" s="49">
        <f t="shared" ref="D84:N84" si="23">+D75+D10</f>
        <v>10041727.189999999</v>
      </c>
      <c r="E84" s="49">
        <f t="shared" si="23"/>
        <v>3956646.7199999997</v>
      </c>
      <c r="F84" s="49">
        <f t="shared" si="23"/>
        <v>26316838.159999996</v>
      </c>
      <c r="G84" s="49">
        <f t="shared" si="23"/>
        <v>12573043.389999999</v>
      </c>
      <c r="H84" s="49">
        <f t="shared" si="23"/>
        <v>11864316.23</v>
      </c>
      <c r="I84" s="49">
        <f t="shared" si="23"/>
        <v>13754965.260000002</v>
      </c>
      <c r="J84" s="49">
        <f t="shared" si="23"/>
        <v>15841849.220000001</v>
      </c>
      <c r="K84" s="49">
        <f t="shared" si="23"/>
        <v>21229708.790000003</v>
      </c>
      <c r="L84" s="49">
        <f>+L75+L10</f>
        <v>21229708.790000003</v>
      </c>
      <c r="M84" s="49">
        <f t="shared" si="23"/>
        <v>21229708.790000003</v>
      </c>
      <c r="N84" s="49">
        <f t="shared" si="23"/>
        <v>134630814.89000002</v>
      </c>
    </row>
    <row r="85" spans="1:14" x14ac:dyDescent="0.45">
      <c r="A85" s="42" t="s">
        <v>115</v>
      </c>
      <c r="B85" s="40"/>
      <c r="C85" s="40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1:14" x14ac:dyDescent="0.45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</row>
    <row r="87" spans="1:14" x14ac:dyDescent="0.45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</row>
    <row r="88" spans="1:14" x14ac:dyDescent="0.45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</row>
    <row r="89" spans="1:14" x14ac:dyDescent="0.45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</row>
    <row r="90" spans="1:14" x14ac:dyDescent="0.45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</row>
    <row r="91" spans="1:14" x14ac:dyDescent="0.45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</row>
    <row r="92" spans="1:14" x14ac:dyDescent="0.45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</row>
    <row r="93" spans="1:14" x14ac:dyDescent="0.45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</row>
    <row r="94" spans="1:14" x14ac:dyDescent="0.45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</row>
    <row r="95" spans="1:14" x14ac:dyDescent="0.45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x14ac:dyDescent="0.45"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</row>
    <row r="97" spans="2:14" x14ac:dyDescent="0.45"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2:14" x14ac:dyDescent="0.45"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2:14" x14ac:dyDescent="0.45"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2:14" x14ac:dyDescent="0.45"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2:14" x14ac:dyDescent="0.45"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2:14" x14ac:dyDescent="0.45"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2:14" x14ac:dyDescent="0.45"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</row>
    <row r="104" spans="2:14" x14ac:dyDescent="0.45"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2:14" x14ac:dyDescent="0.45"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2:14" x14ac:dyDescent="0.45"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2:14" x14ac:dyDescent="0.45"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2:14" x14ac:dyDescent="0.45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2:14" x14ac:dyDescent="0.45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2:14" x14ac:dyDescent="0.45"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2:14" x14ac:dyDescent="0.45"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</row>
    <row r="112" spans="2:14" x14ac:dyDescent="0.45"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</row>
    <row r="113" spans="1:14" x14ac:dyDescent="0.45"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</row>
    <row r="114" spans="1:14" x14ac:dyDescent="0.45"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x14ac:dyDescent="0.45"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</row>
    <row r="116" spans="1:14" x14ac:dyDescent="0.45"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</row>
    <row r="117" spans="1:14" ht="30" x14ac:dyDescent="0.45">
      <c r="A117" s="46" t="s">
        <v>112</v>
      </c>
      <c r="B117" s="87" t="s">
        <v>118</v>
      </c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30.75" x14ac:dyDescent="0.45">
      <c r="A118" s="46" t="s">
        <v>113</v>
      </c>
      <c r="B118" s="85" t="s">
        <v>116</v>
      </c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</row>
    <row r="119" spans="1:14" ht="30.75" x14ac:dyDescent="0.45">
      <c r="A119" s="46" t="s">
        <v>114</v>
      </c>
      <c r="B119" s="85" t="s">
        <v>117</v>
      </c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</row>
    <row r="120" spans="1:14" ht="30.75" x14ac:dyDescent="0.45">
      <c r="A120" s="43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</row>
    <row r="121" spans="1:14" x14ac:dyDescent="0.45">
      <c r="A121" s="43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</row>
    <row r="122" spans="1:14" x14ac:dyDescent="0.45">
      <c r="A122" s="43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</row>
    <row r="123" spans="1:14" x14ac:dyDescent="0.45"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</row>
    <row r="124" spans="1:14" x14ac:dyDescent="0.45"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</row>
    <row r="125" spans="1:14" x14ac:dyDescent="0.45"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</row>
    <row r="126" spans="1:14" x14ac:dyDescent="0.45"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</row>
    <row r="127" spans="1:14" x14ac:dyDescent="0.45"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</row>
    <row r="128" spans="1:14" ht="30.75" x14ac:dyDescent="0.45">
      <c r="A128" s="85" t="s">
        <v>119</v>
      </c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</row>
    <row r="129" spans="1:14" ht="30.75" x14ac:dyDescent="0.45">
      <c r="A129" s="85" t="s">
        <v>110</v>
      </c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</row>
    <row r="130" spans="1:14" ht="30.75" x14ac:dyDescent="0.45">
      <c r="A130" s="85" t="s">
        <v>111</v>
      </c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</row>
    <row r="133" spans="1:14" ht="27.75" customHeight="1" x14ac:dyDescent="0.45"/>
    <row r="134" spans="1:14" ht="27" customHeight="1" x14ac:dyDescent="0.45"/>
    <row r="135" spans="1:14" ht="27" customHeight="1" x14ac:dyDescent="0.45"/>
    <row r="136" spans="1:14" ht="27" customHeight="1" x14ac:dyDescent="0.45"/>
    <row r="137" spans="1:14" ht="27" customHeight="1" x14ac:dyDescent="0.45"/>
    <row r="138" spans="1:14" ht="27" customHeight="1" x14ac:dyDescent="0.45">
      <c r="A138" s="43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</row>
    <row r="139" spans="1:14" ht="27" customHeight="1" x14ac:dyDescent="0.45">
      <c r="A139" s="43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</row>
    <row r="141" spans="1:14" ht="35.25" customHeight="1" x14ac:dyDescent="0.45"/>
    <row r="142" spans="1:14" ht="31.5" customHeight="1" x14ac:dyDescent="0.45"/>
    <row r="143" spans="1:14" ht="29.25" customHeight="1" x14ac:dyDescent="0.45"/>
    <row r="144" spans="1:14" x14ac:dyDescent="0.45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</row>
  </sheetData>
  <mergeCells count="12">
    <mergeCell ref="A128:N128"/>
    <mergeCell ref="A129:N129"/>
    <mergeCell ref="A130:N130"/>
    <mergeCell ref="A144:N144"/>
    <mergeCell ref="B117:N117"/>
    <mergeCell ref="B118:N118"/>
    <mergeCell ref="B119:N119"/>
    <mergeCell ref="A4:N4"/>
    <mergeCell ref="A5:N5"/>
    <mergeCell ref="A6:N6"/>
    <mergeCell ref="A7:N7"/>
    <mergeCell ref="A8:N8"/>
  </mergeCells>
  <pageMargins left="0.57999999999999996" right="0.67" top="0.43307086614173229" bottom="0.59055118110236227" header="0.39370078740157483" footer="0.31496062992125984"/>
  <pageSetup scale="19" orientation="landscape" r:id="rId1"/>
  <rowBreaks count="1" manualBreakCount="1">
    <brk id="74" max="13" man="1"/>
  </rowBreaks>
  <ignoredErrors>
    <ignoredError sqref="N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2024-10-07T19:59:20Z</cp:lastPrinted>
  <dcterms:created xsi:type="dcterms:W3CDTF">2021-07-29T18:58:50Z</dcterms:created>
  <dcterms:modified xsi:type="dcterms:W3CDTF">2024-11-12T20:40:58Z</dcterms:modified>
</cp:coreProperties>
</file>