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FEBRERO 2024\"/>
    </mc:Choice>
  </mc:AlternateContent>
  <xr:revisionPtr revIDLastSave="0" documentId="13_ncr:1_{800A8F69-0CBF-4363-BFC6-1D9BAD0DF6B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'!$B$4:$Q$106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2" l="1"/>
  <c r="C83" i="2"/>
  <c r="C80" i="2"/>
  <c r="C77" i="2"/>
  <c r="C76" i="2" s="1"/>
  <c r="C72" i="2"/>
  <c r="C69" i="2"/>
  <c r="C64" i="2"/>
  <c r="C54" i="2"/>
  <c r="C47" i="2"/>
  <c r="C38" i="2"/>
  <c r="C28" i="2"/>
  <c r="C18" i="2"/>
  <c r="C12" i="2"/>
  <c r="C11" i="2" l="1"/>
  <c r="E64" i="2" l="1"/>
  <c r="D47" i="2"/>
  <c r="E47" i="2"/>
  <c r="D38" i="2"/>
  <c r="E38" i="2"/>
  <c r="D28" i="2"/>
  <c r="E28" i="2"/>
  <c r="P64" i="2"/>
  <c r="P18" i="2"/>
  <c r="N18" i="2"/>
  <c r="O12" i="2"/>
  <c r="O64" i="2"/>
  <c r="O54" i="2"/>
  <c r="O28" i="2"/>
  <c r="O18" i="2"/>
  <c r="E18" i="2"/>
  <c r="F18" i="2"/>
  <c r="G18" i="2"/>
  <c r="H18" i="2"/>
  <c r="I18" i="2"/>
  <c r="J18" i="2"/>
  <c r="K18" i="2"/>
  <c r="L18" i="2"/>
  <c r="M18" i="2"/>
  <c r="F28" i="2"/>
  <c r="G28" i="2"/>
  <c r="H28" i="2"/>
  <c r="I28" i="2"/>
  <c r="J28" i="2"/>
  <c r="K28" i="2"/>
  <c r="L28" i="2"/>
  <c r="M28" i="2"/>
  <c r="N28" i="2"/>
  <c r="E54" i="2"/>
  <c r="F54" i="2"/>
  <c r="G54" i="2"/>
  <c r="H54" i="2"/>
  <c r="I54" i="2"/>
  <c r="J54" i="2"/>
  <c r="K54" i="2"/>
  <c r="L54" i="2"/>
  <c r="M54" i="2"/>
  <c r="N54" i="2"/>
  <c r="N64" i="2"/>
  <c r="E69" i="2"/>
  <c r="E72" i="2"/>
  <c r="E77" i="2"/>
  <c r="E80" i="2"/>
  <c r="E76" i="2" s="1"/>
  <c r="F80" i="2"/>
  <c r="G80" i="2"/>
  <c r="H80" i="2"/>
  <c r="I80" i="2"/>
  <c r="J80" i="2"/>
  <c r="K80" i="2"/>
  <c r="L80" i="2"/>
  <c r="M80" i="2"/>
  <c r="N80" i="2"/>
  <c r="O80" i="2"/>
  <c r="E83" i="2"/>
  <c r="F83" i="2"/>
  <c r="G83" i="2"/>
  <c r="H83" i="2"/>
  <c r="I83" i="2"/>
  <c r="J83" i="2"/>
  <c r="K83" i="2"/>
  <c r="L83" i="2"/>
  <c r="M83" i="2"/>
  <c r="N83" i="2"/>
  <c r="O83" i="2"/>
  <c r="O11" i="2" l="1"/>
  <c r="O85" i="2" s="1"/>
  <c r="Q84" i="2" l="1"/>
  <c r="P83" i="2"/>
  <c r="Q82" i="2"/>
  <c r="Q81" i="2"/>
  <c r="P80" i="2"/>
  <c r="Q79" i="2"/>
  <c r="Q78" i="2"/>
  <c r="Q77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P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P28" i="2"/>
  <c r="Q27" i="2"/>
  <c r="Q26" i="2"/>
  <c r="Q25" i="2"/>
  <c r="Q24" i="2"/>
  <c r="Q23" i="2"/>
  <c r="Q22" i="2"/>
  <c r="Q21" i="2"/>
  <c r="Q20" i="2"/>
  <c r="Q19" i="2"/>
  <c r="Q17" i="2"/>
  <c r="Q16" i="2"/>
  <c r="Q15" i="2"/>
  <c r="Q13" i="2"/>
  <c r="P12" i="2"/>
  <c r="N12" i="2"/>
  <c r="N11" i="2" s="1"/>
  <c r="M12" i="2"/>
  <c r="L12" i="2"/>
  <c r="K12" i="2"/>
  <c r="J12" i="2"/>
  <c r="I12" i="2"/>
  <c r="H12" i="2"/>
  <c r="G12" i="2"/>
  <c r="F12" i="2"/>
  <c r="E12" i="2"/>
  <c r="D54" i="2"/>
  <c r="Q80" i="2" l="1"/>
  <c r="Q18" i="2"/>
  <c r="Q83" i="2"/>
  <c r="Q76" i="2"/>
  <c r="Q28" i="2"/>
  <c r="Q54" i="2"/>
  <c r="Q12" i="2"/>
  <c r="P11" i="2" l="1"/>
  <c r="M11" i="2" l="1"/>
  <c r="K11" i="2"/>
  <c r="L11" i="2"/>
  <c r="K85" i="2" l="1"/>
  <c r="G11" i="2"/>
  <c r="F11" i="2"/>
  <c r="F85" i="2" s="1"/>
  <c r="E11" i="2" l="1"/>
  <c r="P85" i="2"/>
  <c r="N85" i="2"/>
  <c r="M85" i="2"/>
  <c r="L85" i="2"/>
  <c r="J11" i="2"/>
  <c r="J85" i="2" s="1"/>
  <c r="I11" i="2"/>
  <c r="I85" i="2" s="1"/>
  <c r="H11" i="2"/>
  <c r="H85" i="2" s="1"/>
  <c r="G85" i="2"/>
  <c r="Q11" i="2" l="1"/>
  <c r="Q85" i="2" s="1"/>
  <c r="E85" i="2"/>
  <c r="D83" i="2"/>
  <c r="D80" i="2"/>
  <c r="D77" i="2"/>
  <c r="D72" i="2"/>
  <c r="D69" i="2"/>
  <c r="D64" i="2"/>
  <c r="D18" i="2"/>
  <c r="D12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6" i="2" l="1"/>
  <c r="D11" i="2" s="1"/>
  <c r="D85" i="2" s="1"/>
  <c r="C85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<sst xmlns="http://schemas.openxmlformats.org/spreadsheetml/2006/main" count="204" uniqueCount="121">
  <si>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</si>
  <si>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</si>
  <si>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</si>
  <si>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</si>
  <si>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</si>
  <si>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</si>
  <si>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</si>
  <si>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</si>
  <si>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</si>
  <si>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</si>
  <si>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</si>
  <si>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</si>
  <si>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</si>
  <si>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</si>
  <si>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</si>
  <si>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</si>
  <si>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</si>
  <si>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</si>
  <si>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</si>
  <si>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</si>
  <si>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</si>
  <si>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</si>
  <si>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</si>
  <si>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</si>
  <si>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</si>
  <si>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</si>
  <si>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</si>
  <si>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</si>
  <si>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</si>
  <si>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</si>
  <si>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</si>
  <si>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</si>
  <si>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</si>
  <si>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</si>
  <si>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</si>
  <si>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</si>
  <si>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</si>
  <si>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</si>
  <si>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</si>
  <si>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</si>
  <si>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</si>
  <si>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</si>
  <si>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</si>
  <si>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</si>
  <si>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</si>
  <si>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</si>
  <si>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</si>
  <si>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</si>
  <si>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</si>
  <si>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</si>
  <si>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</si>
  <si>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</si>
  <si>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</si>
  <si>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</si>
  <si>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</si>
  <si>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</si>
  <si>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</si>
  <si>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</si>
  <si>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</si>
  <si>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</si>
  <si>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</si>
  <si>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</si>
  <si>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</si>
  <si>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</si>
  <si>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</si>
  <si>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</si>
  <si>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</si>
  <si>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</si>
  <si>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</si>
  <si>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</si>
  <si>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</si>
  <si>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</si>
  <si>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</si>
  <si>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</si>
  <si>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</si>
  <si>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</si>
  <si>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</si>
  <si>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</si>
  <si>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</si>
  <si>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</si>
  <si>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</si>
  <si>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</si>
  <si>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</si>
  <si>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</si>
  <si>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</si>
  <si>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</si>
  <si>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</si>
  <si>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</si>
  <si>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</si>
  <si>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</si>
  <si>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</si>
  <si>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</si>
  <si>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</si>
  <si>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</si>
  <si>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</si>
  <si>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</si>
  <si>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</si>
  <si>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</si>
  <si>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</si>
  <si>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</si>
  <si>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</si>
  <si>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</si>
  <si>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</si>
  <si>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</si>
  <si>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</si>
  <si>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</si>
  <si>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</si>
  <si>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</si>
  <si>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</si>
  <si>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</si>
  <si>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</si>
  <si>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Aprobado por      </t>
  </si>
  <si>
    <t xml:space="preserve"> Enc. Depto. Administrativo y  Financiero</t>
  </si>
  <si>
    <t xml:space="preserve"> Autorizado por</t>
  </si>
  <si>
    <t xml:space="preserve">                                   Preparado por </t>
  </si>
  <si>
    <t xml:space="preserve">                             Ilania Quezada Luciano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</si>
  <si>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</si>
  <si>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</si>
  <si>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Claudio A. Caamaño Vélez</t>
  </si>
  <si>
    <t xml:space="preserve">                                    Aprobado por</t>
  </si>
  <si>
    <t xml:space="preserve">                                                       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</si>
</sst>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10" xfId="0" applyBorder="1"/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5" fillId="0" borderId="1" xfId="0" applyFont="1" applyBorder="1" applyAlignment="1">
      <alignment horizontal="left"/>
    </xf>
    <xf numFmtId="43" fontId="25" fillId="0" borderId="1" xfId="0" applyNumberFormat="1" applyFont="1" applyBorder="1"/>
    <xf numFmtId="164" fontId="25" fillId="0" borderId="1" xfId="0" applyNumberFormat="1" applyFont="1" applyBorder="1"/>
    <xf numFmtId="0" fontId="25" fillId="0" borderId="0" xfId="0" applyFont="1" applyAlignment="1">
      <alignment horizontal="left" indent="1"/>
    </xf>
    <xf numFmtId="43" fontId="25" fillId="0" borderId="0" xfId="0" applyNumberFormat="1" applyFont="1"/>
    <xf numFmtId="164" fontId="25" fillId="0" borderId="0" xfId="0" applyNumberFormat="1" applyFont="1"/>
    <xf numFmtId="43" fontId="25" fillId="0" borderId="0" xfId="1" applyFont="1"/>
    <xf numFmtId="0" fontId="27" fillId="0" borderId="0" xfId="0" applyFont="1" applyAlignment="1">
      <alignment horizontal="left" indent="2"/>
    </xf>
    <xf numFmtId="43" fontId="27" fillId="0" borderId="0" xfId="0" applyNumberFormat="1" applyFont="1"/>
    <xf numFmtId="164" fontId="27" fillId="0" borderId="0" xfId="0" applyNumberFormat="1" applyFont="1"/>
    <xf numFmtId="43" fontId="27" fillId="0" borderId="0" xfId="1" applyFont="1"/>
    <xf numFmtId="43" fontId="27" fillId="0" borderId="7" xfId="1" applyFont="1" applyBorder="1"/>
    <xf numFmtId="0" fontId="27" fillId="0" borderId="0" xfId="0" applyFont="1" applyAlignment="1">
      <alignment horizontal="left" vertical="justify" wrapText="1" indent="2"/>
    </xf>
    <xf numFmtId="43" fontId="27" fillId="0" borderId="0" xfId="1" applyFont="1" applyBorder="1"/>
    <xf numFmtId="43" fontId="25" fillId="0" borderId="0" xfId="1" applyFont="1" applyBorder="1"/>
    <xf numFmtId="0" fontId="25" fillId="0" borderId="0" xfId="0" applyFont="1" applyAlignment="1">
      <alignment horizontal="left" vertical="justify" wrapText="1" indent="2"/>
    </xf>
    <xf numFmtId="43" fontId="25" fillId="0" borderId="1" xfId="1" applyFont="1" applyBorder="1"/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0" fontId="27" fillId="0" borderId="0" xfId="0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center" vertical="top" wrapText="1" readingOrder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152400</xdr:rowOff>
    </xdr:from>
    <xdr:to>
      <xdr:col>1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167471</xdr:colOff>
      <xdr:row>3</xdr:row>
      <xdr:rowOff>115137</xdr:rowOff>
    </xdr:from>
    <xdr:to>
      <xdr:col>1</xdr:col>
      <xdr:colOff>2962170</xdr:colOff>
      <xdr:row>7</xdr:row>
      <xdr:rowOff>303544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812" y="680357"/>
          <a:ext cx="2794699" cy="1632857"/>
        </a:xfrm>
        <a:prstGeom prst="rect">
          <a:avLst/>
        </a:prstGeom>
      </xdr:spPr>
    </xdr:pic>
    <xdr:clientData/>
  </xdr:twoCellAnchor>
  <xdr:twoCellAnchor editAs="oneCell">
    <xdr:from>
      <xdr:col>5</xdr:col>
      <xdr:colOff>1235109</xdr:colOff>
      <xdr:row>3</xdr:row>
      <xdr:rowOff>293075</xdr:rowOff>
    </xdr:from>
    <xdr:to>
      <xdr:col>16</xdr:col>
      <xdr:colOff>1779394</xdr:colOff>
      <xdr:row>7</xdr:row>
      <xdr:rowOff>314011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5136" y="858295"/>
          <a:ext cx="2522555" cy="146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2"/>
      <c r="D2" s="22"/>
      <c r="E2" s="22"/>
      <c r="F2" s="22"/>
    </row>
    <row r="3" spans="2:16" ht="28.5" customHeight="1" x14ac:dyDescent="0.25">
      <c r="C3" s="67" t="s">
        <v>92</v>
      </c>
      <c r="D3" s="68"/>
      <c r="E3" s="68"/>
      <c r="F3" s="23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5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6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7"/>
    </row>
    <row r="9" spans="2:16" ht="23.25" customHeight="1" x14ac:dyDescent="0.3">
      <c r="C9" s="71"/>
      <c r="D9" s="73"/>
      <c r="E9" s="73"/>
      <c r="F9" s="27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7"/>
    </row>
    <row r="11" spans="2:16" ht="18.75" x14ac:dyDescent="0.3">
      <c r="C11" s="10" t="s">
        <v>1</v>
      </c>
      <c r="D11" s="35">
        <f>+D12+D13+D14+D15+D16</f>
        <v>82038945</v>
      </c>
      <c r="E11" s="36">
        <f>+E12+E13+E14+E15+E16</f>
        <v>0</v>
      </c>
      <c r="F11" s="27"/>
    </row>
    <row r="12" spans="2:16" ht="18.75" x14ac:dyDescent="0.3">
      <c r="C12" s="11" t="s">
        <v>2</v>
      </c>
      <c r="D12" s="19">
        <v>68812500</v>
      </c>
      <c r="E12" s="36">
        <v>0</v>
      </c>
      <c r="F12" s="27"/>
    </row>
    <row r="13" spans="2:16" ht="18.75" x14ac:dyDescent="0.3">
      <c r="C13" s="11" t="s">
        <v>3</v>
      </c>
      <c r="D13" s="19">
        <v>3600000</v>
      </c>
      <c r="E13" s="36">
        <v>0</v>
      </c>
      <c r="F13" s="27"/>
    </row>
    <row r="14" spans="2:16" ht="18.75" x14ac:dyDescent="0.3">
      <c r="C14" s="11" t="s">
        <v>4</v>
      </c>
      <c r="D14" s="18">
        <v>0</v>
      </c>
      <c r="E14" s="36">
        <v>0</v>
      </c>
      <c r="F14" s="27"/>
    </row>
    <row r="15" spans="2:16" ht="18.75" x14ac:dyDescent="0.3">
      <c r="C15" s="11" t="s">
        <v>5</v>
      </c>
      <c r="D15" s="19">
        <v>0</v>
      </c>
      <c r="E15" s="36">
        <v>0</v>
      </c>
      <c r="F15" s="27"/>
    </row>
    <row r="16" spans="2:16" ht="18.75" x14ac:dyDescent="0.3">
      <c r="C16" s="11" t="s">
        <v>6</v>
      </c>
      <c r="D16" s="19">
        <v>9626445</v>
      </c>
      <c r="E16" s="36">
        <v>0</v>
      </c>
      <c r="F16" s="27"/>
    </row>
    <row r="17" spans="3:6" ht="18.75" x14ac:dyDescent="0.3">
      <c r="C17" s="10" t="s">
        <v>7</v>
      </c>
      <c r="D17" s="35">
        <f>+D18+D19+D20+D21+D22+D23+D24+D25+D26</f>
        <v>30141420.330000002</v>
      </c>
      <c r="E17" s="36">
        <f>+E18+E19+E20+E21+E22+E23+E24+E25+E26</f>
        <v>0</v>
      </c>
      <c r="F17" s="27"/>
    </row>
    <row r="18" spans="3:6" ht="18.75" x14ac:dyDescent="0.3">
      <c r="C18" s="11" t="s">
        <v>8</v>
      </c>
      <c r="D18" s="19">
        <v>3855153.13</v>
      </c>
      <c r="E18" s="36">
        <v>0</v>
      </c>
      <c r="F18" s="27"/>
    </row>
    <row r="19" spans="3:6" ht="18.75" x14ac:dyDescent="0.3">
      <c r="C19" s="11" t="s">
        <v>9</v>
      </c>
      <c r="D19" s="19">
        <v>1060000</v>
      </c>
      <c r="E19" s="36">
        <v>0</v>
      </c>
      <c r="F19" s="27"/>
    </row>
    <row r="20" spans="3:6" ht="18.75" x14ac:dyDescent="0.3">
      <c r="C20" s="11" t="s">
        <v>10</v>
      </c>
      <c r="D20" s="19">
        <v>3500000</v>
      </c>
      <c r="E20" s="36">
        <v>0</v>
      </c>
      <c r="F20" s="27"/>
    </row>
    <row r="21" spans="3:6" ht="18.75" x14ac:dyDescent="0.3">
      <c r="C21" s="11" t="s">
        <v>11</v>
      </c>
      <c r="D21" s="19">
        <v>80000</v>
      </c>
      <c r="E21" s="36">
        <v>0</v>
      </c>
      <c r="F21" s="27"/>
    </row>
    <row r="22" spans="3:6" ht="18.75" x14ac:dyDescent="0.3">
      <c r="C22" s="11" t="s">
        <v>12</v>
      </c>
      <c r="D22" s="19">
        <v>385500</v>
      </c>
      <c r="E22" s="36">
        <v>0</v>
      </c>
      <c r="F22" s="22"/>
    </row>
    <row r="23" spans="3:6" ht="18.75" x14ac:dyDescent="0.3">
      <c r="C23" s="11" t="s">
        <v>13</v>
      </c>
      <c r="D23" s="19">
        <v>3980000</v>
      </c>
      <c r="E23" s="36">
        <v>0</v>
      </c>
      <c r="F23" s="22"/>
    </row>
    <row r="24" spans="3:6" ht="18.75" x14ac:dyDescent="0.3">
      <c r="C24" s="11" t="s">
        <v>14</v>
      </c>
      <c r="D24" s="19">
        <v>2139500</v>
      </c>
      <c r="E24" s="36">
        <v>0</v>
      </c>
      <c r="F24" s="22"/>
    </row>
    <row r="25" spans="3:6" ht="18.75" x14ac:dyDescent="0.3">
      <c r="C25" s="11" t="s">
        <v>15</v>
      </c>
      <c r="D25" s="19">
        <v>13444676.33</v>
      </c>
      <c r="E25" s="36">
        <v>0</v>
      </c>
      <c r="F25" s="22"/>
    </row>
    <row r="26" spans="3:6" ht="18.75" x14ac:dyDescent="0.3">
      <c r="C26" s="11" t="s">
        <v>16</v>
      </c>
      <c r="D26" s="19">
        <v>1696590.87</v>
      </c>
      <c r="E26" s="36">
        <v>0</v>
      </c>
      <c r="F26" s="22"/>
    </row>
    <row r="27" spans="3:6" ht="18.75" x14ac:dyDescent="0.3">
      <c r="C27" s="10" t="s">
        <v>17</v>
      </c>
      <c r="D27" s="35">
        <f>+D28+D29+D30+D31+D32+D33+D34+D35+D36</f>
        <v>2783086</v>
      </c>
      <c r="E27" s="36">
        <f>+E28+E29+E30+E31+E32+E33+E34+E35+E36</f>
        <v>0</v>
      </c>
      <c r="F27" s="22"/>
    </row>
    <row r="28" spans="3:6" ht="18.75" x14ac:dyDescent="0.3">
      <c r="C28" s="11" t="s">
        <v>18</v>
      </c>
      <c r="D28" s="19">
        <v>149700</v>
      </c>
      <c r="E28" s="36">
        <v>0</v>
      </c>
      <c r="F28" s="22"/>
    </row>
    <row r="29" spans="3:6" ht="18.75" x14ac:dyDescent="0.3">
      <c r="C29" s="11" t="s">
        <v>19</v>
      </c>
      <c r="D29" s="19">
        <v>287030</v>
      </c>
      <c r="E29" s="36">
        <v>0</v>
      </c>
      <c r="F29" s="22"/>
    </row>
    <row r="30" spans="3:6" ht="18.75" x14ac:dyDescent="0.3">
      <c r="C30" s="11" t="s">
        <v>20</v>
      </c>
      <c r="D30" s="19">
        <v>217321.99</v>
      </c>
      <c r="E30" s="36">
        <v>0</v>
      </c>
      <c r="F30" s="22"/>
    </row>
    <row r="31" spans="3:6" ht="18.75" x14ac:dyDescent="0.3">
      <c r="C31" s="11" t="s">
        <v>21</v>
      </c>
      <c r="D31" s="19">
        <v>19000</v>
      </c>
      <c r="E31" s="36">
        <v>0</v>
      </c>
      <c r="F31" s="22"/>
    </row>
    <row r="32" spans="3:6" ht="18.75" x14ac:dyDescent="0.3">
      <c r="C32" s="11" t="s">
        <v>22</v>
      </c>
      <c r="D32" s="19">
        <v>51500</v>
      </c>
      <c r="E32" s="36">
        <v>0</v>
      </c>
      <c r="F32" s="22"/>
    </row>
    <row r="33" spans="3:6" ht="18.75" x14ac:dyDescent="0.3">
      <c r="C33" s="11" t="s">
        <v>23</v>
      </c>
      <c r="D33" s="19">
        <v>120462</v>
      </c>
      <c r="E33" s="36">
        <v>0</v>
      </c>
      <c r="F33" s="22"/>
    </row>
    <row r="34" spans="3:6" ht="18.75" x14ac:dyDescent="0.3">
      <c r="C34" s="11" t="s">
        <v>24</v>
      </c>
      <c r="D34" s="19">
        <v>931573.74</v>
      </c>
      <c r="E34" s="36">
        <v>0</v>
      </c>
      <c r="F34" s="22"/>
    </row>
    <row r="35" spans="3:6" ht="18.75" x14ac:dyDescent="0.3">
      <c r="C35" s="11" t="s">
        <v>25</v>
      </c>
      <c r="D35" s="19">
        <v>0</v>
      </c>
      <c r="E35" s="36">
        <v>0</v>
      </c>
      <c r="F35" s="22"/>
    </row>
    <row r="36" spans="3:6" ht="18.75" x14ac:dyDescent="0.3">
      <c r="C36" s="11" t="s">
        <v>26</v>
      </c>
      <c r="D36" s="19">
        <v>1006498.27</v>
      </c>
      <c r="E36" s="36">
        <v>0</v>
      </c>
      <c r="F36" s="22"/>
    </row>
    <row r="37" spans="3:6" ht="18.75" x14ac:dyDescent="0.3">
      <c r="C37" s="10" t="s">
        <v>27</v>
      </c>
      <c r="D37" s="35">
        <f>+D38+D39+D40+D41+D42+D43+D44+D45</f>
        <v>0</v>
      </c>
      <c r="E37" s="36">
        <v>0</v>
      </c>
      <c r="F37" s="22"/>
    </row>
    <row r="38" spans="3:6" ht="18.75" x14ac:dyDescent="0.3">
      <c r="C38" s="11" t="s">
        <v>28</v>
      </c>
      <c r="D38" s="19">
        <v>0</v>
      </c>
      <c r="E38" s="36">
        <v>0</v>
      </c>
      <c r="F38" s="22"/>
    </row>
    <row r="39" spans="3:6" ht="18.75" x14ac:dyDescent="0.3">
      <c r="C39" s="11" t="s">
        <v>29</v>
      </c>
      <c r="D39" s="19">
        <v>0</v>
      </c>
      <c r="E39" s="36">
        <v>0</v>
      </c>
      <c r="F39" s="22"/>
    </row>
    <row r="40" spans="3:6" ht="18.75" x14ac:dyDescent="0.3">
      <c r="C40" s="11" t="s">
        <v>30</v>
      </c>
      <c r="D40" s="19">
        <v>0</v>
      </c>
      <c r="E40" s="36">
        <v>0</v>
      </c>
      <c r="F40" s="22"/>
    </row>
    <row r="41" spans="3:6" ht="18.75" x14ac:dyDescent="0.3">
      <c r="C41" s="11" t="s">
        <v>31</v>
      </c>
      <c r="D41" s="19">
        <v>0</v>
      </c>
      <c r="E41" s="36">
        <v>0</v>
      </c>
      <c r="F41" s="22"/>
    </row>
    <row r="42" spans="3:6" ht="18.75" x14ac:dyDescent="0.3">
      <c r="C42" s="11" t="s">
        <v>32</v>
      </c>
      <c r="D42" s="19">
        <v>0</v>
      </c>
      <c r="E42" s="36">
        <v>0</v>
      </c>
      <c r="F42" s="22"/>
    </row>
    <row r="43" spans="3:6" ht="18.75" x14ac:dyDescent="0.3">
      <c r="C43" s="11" t="s">
        <v>33</v>
      </c>
      <c r="D43" s="19">
        <v>0</v>
      </c>
      <c r="E43" s="36">
        <v>0</v>
      </c>
      <c r="F43" s="22"/>
    </row>
    <row r="44" spans="3:6" ht="18.75" x14ac:dyDescent="0.3">
      <c r="C44" s="11" t="s">
        <v>34</v>
      </c>
      <c r="D44" s="19">
        <v>0</v>
      </c>
      <c r="E44" s="36">
        <v>0</v>
      </c>
      <c r="F44" s="22"/>
    </row>
    <row r="45" spans="3:6" ht="18.75" x14ac:dyDescent="0.3">
      <c r="C45" s="11" t="s">
        <v>35</v>
      </c>
      <c r="D45" s="19">
        <v>0</v>
      </c>
      <c r="E45" s="36">
        <v>0</v>
      </c>
      <c r="F45" s="22"/>
    </row>
    <row r="46" spans="3:6" ht="18.75" x14ac:dyDescent="0.3">
      <c r="C46" s="10" t="s">
        <v>36</v>
      </c>
      <c r="D46" s="35">
        <f>+D47+D48+D49+D50+D51+D52</f>
        <v>0</v>
      </c>
      <c r="E46" s="36">
        <v>0</v>
      </c>
      <c r="F46" s="22"/>
    </row>
    <row r="47" spans="3:6" ht="18.75" x14ac:dyDescent="0.3">
      <c r="C47" s="11" t="s">
        <v>37</v>
      </c>
      <c r="D47" s="19">
        <v>0</v>
      </c>
      <c r="E47" s="36">
        <v>0</v>
      </c>
      <c r="F47" s="22"/>
    </row>
    <row r="48" spans="3:6" ht="18.75" x14ac:dyDescent="0.3">
      <c r="C48" s="11" t="s">
        <v>38</v>
      </c>
      <c r="D48" s="19">
        <v>0</v>
      </c>
      <c r="E48" s="36">
        <v>0</v>
      </c>
      <c r="F48" s="22"/>
    </row>
    <row r="49" spans="3:6" ht="18.75" x14ac:dyDescent="0.3">
      <c r="C49" s="11" t="s">
        <v>39</v>
      </c>
      <c r="D49" s="19">
        <v>0</v>
      </c>
      <c r="E49" s="36">
        <v>0</v>
      </c>
      <c r="F49" s="22"/>
    </row>
    <row r="50" spans="3:6" ht="18.75" x14ac:dyDescent="0.3">
      <c r="C50" s="11" t="s">
        <v>40</v>
      </c>
      <c r="D50" s="19">
        <v>0</v>
      </c>
      <c r="E50" s="36">
        <v>0</v>
      </c>
      <c r="F50" s="22"/>
    </row>
    <row r="51" spans="3:6" ht="18.75" x14ac:dyDescent="0.3">
      <c r="C51" s="11" t="s">
        <v>41</v>
      </c>
      <c r="D51" s="19">
        <v>0</v>
      </c>
      <c r="E51" s="36">
        <v>0</v>
      </c>
      <c r="F51" s="22"/>
    </row>
    <row r="52" spans="3:6" ht="18.75" x14ac:dyDescent="0.3">
      <c r="C52" s="11" t="s">
        <v>42</v>
      </c>
      <c r="D52" s="19">
        <v>0</v>
      </c>
      <c r="E52" s="36">
        <v>0</v>
      </c>
      <c r="F52" s="22"/>
    </row>
    <row r="53" spans="3:6" ht="18.75" x14ac:dyDescent="0.3">
      <c r="C53" s="10" t="s">
        <v>43</v>
      </c>
      <c r="D53" s="35">
        <f>+D54+D55+D56+D57+D58+D59+D60+D61+D62</f>
        <v>49540132.670000002</v>
      </c>
      <c r="E53" s="36">
        <f>+E54+E55+E56+E57+E58+E59+E60+E61+E62</f>
        <v>0</v>
      </c>
      <c r="F53" s="22"/>
    </row>
    <row r="54" spans="3:6" ht="18.75" x14ac:dyDescent="0.3">
      <c r="C54" s="11" t="s">
        <v>44</v>
      </c>
      <c r="D54" s="19">
        <v>16584279.5</v>
      </c>
      <c r="E54" s="36">
        <v>0</v>
      </c>
      <c r="F54" s="22"/>
    </row>
    <row r="55" spans="3:6" ht="18.75" x14ac:dyDescent="0.3">
      <c r="C55" s="11" t="s">
        <v>45</v>
      </c>
      <c r="D55" s="19">
        <v>554766.82000000007</v>
      </c>
      <c r="E55" s="36">
        <v>0</v>
      </c>
      <c r="F55" s="22"/>
    </row>
    <row r="56" spans="3:6" ht="18.75" x14ac:dyDescent="0.3">
      <c r="C56" s="11" t="s">
        <v>46</v>
      </c>
      <c r="D56" s="19">
        <v>362800.6</v>
      </c>
      <c r="E56" s="36">
        <v>0</v>
      </c>
      <c r="F56" s="22"/>
    </row>
    <row r="57" spans="3:6" ht="18.75" x14ac:dyDescent="0.3">
      <c r="C57" s="11" t="s">
        <v>47</v>
      </c>
      <c r="D57" s="19">
        <v>24862849.75</v>
      </c>
      <c r="E57" s="36">
        <v>0</v>
      </c>
      <c r="F57" s="22"/>
    </row>
    <row r="58" spans="3:6" ht="18.75" x14ac:dyDescent="0.3">
      <c r="C58" s="11" t="s">
        <v>48</v>
      </c>
      <c r="D58" s="19">
        <v>5102300</v>
      </c>
      <c r="E58" s="36">
        <v>0</v>
      </c>
      <c r="F58" s="22"/>
    </row>
    <row r="59" spans="3:6" ht="18.75" x14ac:dyDescent="0.3">
      <c r="C59" s="11" t="s">
        <v>49</v>
      </c>
      <c r="D59" s="19">
        <v>130000</v>
      </c>
      <c r="E59" s="36">
        <v>0</v>
      </c>
      <c r="F59" s="22"/>
    </row>
    <row r="60" spans="3:6" ht="18.75" x14ac:dyDescent="0.3">
      <c r="C60" s="11" t="s">
        <v>50</v>
      </c>
      <c r="D60" s="19">
        <v>0</v>
      </c>
      <c r="E60" s="36">
        <v>0</v>
      </c>
      <c r="F60" s="22"/>
    </row>
    <row r="61" spans="3:6" ht="18.75" x14ac:dyDescent="0.3">
      <c r="C61" s="11" t="s">
        <v>51</v>
      </c>
      <c r="D61" s="19">
        <v>1943136</v>
      </c>
      <c r="E61" s="36">
        <v>0</v>
      </c>
      <c r="F61" s="22"/>
    </row>
    <row r="62" spans="3:6" ht="18.75" x14ac:dyDescent="0.3">
      <c r="C62" s="11" t="s">
        <v>52</v>
      </c>
      <c r="D62" s="19">
        <v>0</v>
      </c>
      <c r="E62" s="36">
        <v>0</v>
      </c>
      <c r="F62" s="22"/>
    </row>
    <row r="63" spans="3:6" ht="18.75" x14ac:dyDescent="0.3">
      <c r="C63" s="10" t="s">
        <v>53</v>
      </c>
      <c r="D63" s="35">
        <f>+D64+D65+D66+D67</f>
        <v>2800000</v>
      </c>
      <c r="E63" s="36">
        <f>+E64+E65+E66+E67</f>
        <v>0</v>
      </c>
      <c r="F63" s="22"/>
    </row>
    <row r="64" spans="3:6" ht="18.75" x14ac:dyDescent="0.3">
      <c r="C64" s="11" t="s">
        <v>54</v>
      </c>
      <c r="D64" s="19">
        <v>2800000</v>
      </c>
      <c r="E64" s="36">
        <v>0</v>
      </c>
      <c r="F64" s="22"/>
    </row>
    <row r="65" spans="3:6" ht="18.75" x14ac:dyDescent="0.3">
      <c r="C65" s="11" t="s">
        <v>55</v>
      </c>
      <c r="D65" s="19">
        <v>0</v>
      </c>
      <c r="E65" s="36">
        <v>0</v>
      </c>
      <c r="F65" s="22"/>
    </row>
    <row r="66" spans="3:6" ht="18.75" x14ac:dyDescent="0.3">
      <c r="C66" s="11" t="s">
        <v>56</v>
      </c>
      <c r="D66" s="19">
        <v>0</v>
      </c>
      <c r="E66" s="36">
        <v>0</v>
      </c>
      <c r="F66" s="22"/>
    </row>
    <row r="67" spans="3:6" ht="18.75" x14ac:dyDescent="0.3">
      <c r="C67" s="11" t="s">
        <v>57</v>
      </c>
      <c r="D67" s="19">
        <v>0</v>
      </c>
      <c r="E67" s="36">
        <v>0</v>
      </c>
      <c r="F67" s="22"/>
    </row>
    <row r="68" spans="3:6" ht="18.75" x14ac:dyDescent="0.3">
      <c r="C68" s="10" t="s">
        <v>58</v>
      </c>
      <c r="D68" s="35">
        <f>+D69+D70</f>
        <v>0</v>
      </c>
      <c r="E68" s="36">
        <f>+E69+E70</f>
        <v>0</v>
      </c>
      <c r="F68" s="22"/>
    </row>
    <row r="69" spans="3:6" ht="18.75" x14ac:dyDescent="0.3">
      <c r="C69" s="11" t="s">
        <v>59</v>
      </c>
      <c r="D69" s="19">
        <v>0</v>
      </c>
      <c r="E69" s="36">
        <v>0</v>
      </c>
      <c r="F69" s="22"/>
    </row>
    <row r="70" spans="3:6" ht="18.75" x14ac:dyDescent="0.3">
      <c r="C70" s="11" t="s">
        <v>60</v>
      </c>
      <c r="D70" s="19">
        <v>0</v>
      </c>
      <c r="E70" s="36">
        <v>0</v>
      </c>
      <c r="F70" s="22"/>
    </row>
    <row r="71" spans="3:6" ht="18.75" x14ac:dyDescent="0.3">
      <c r="C71" s="10" t="s">
        <v>61</v>
      </c>
      <c r="D71" s="35">
        <f>+D72+D73+D74</f>
        <v>0</v>
      </c>
      <c r="E71" s="36">
        <f>+E72+E73+E74</f>
        <v>0</v>
      </c>
      <c r="F71" s="22"/>
    </row>
    <row r="72" spans="3:6" ht="18.75" x14ac:dyDescent="0.3">
      <c r="C72" s="11" t="s">
        <v>62</v>
      </c>
      <c r="D72" s="19">
        <v>0</v>
      </c>
      <c r="E72" s="36">
        <v>0</v>
      </c>
      <c r="F72" s="28"/>
    </row>
    <row r="73" spans="3:6" ht="18.75" x14ac:dyDescent="0.3">
      <c r="C73" s="11" t="s">
        <v>63</v>
      </c>
      <c r="D73" s="19">
        <v>0</v>
      </c>
      <c r="E73" s="36">
        <v>0</v>
      </c>
      <c r="F73" s="28"/>
    </row>
    <row r="74" spans="3:6" ht="18.75" x14ac:dyDescent="0.3">
      <c r="C74" s="11" t="s">
        <v>64</v>
      </c>
      <c r="D74" s="19">
        <v>0</v>
      </c>
      <c r="E74" s="36">
        <v>0</v>
      </c>
      <c r="F74" s="28"/>
    </row>
    <row r="75" spans="3:6" ht="18.75" x14ac:dyDescent="0.3">
      <c r="C75" s="8" t="s">
        <v>67</v>
      </c>
      <c r="D75" s="20">
        <f>+D76+D79+D82</f>
        <v>0</v>
      </c>
      <c r="E75" s="36">
        <f>+E76+E79+E82</f>
        <v>0</v>
      </c>
      <c r="F75" s="28"/>
    </row>
    <row r="76" spans="3:6" ht="18.75" x14ac:dyDescent="0.3">
      <c r="C76" s="10" t="s">
        <v>68</v>
      </c>
      <c r="D76" s="35">
        <f>+D77+D78</f>
        <v>0</v>
      </c>
      <c r="E76" s="36">
        <f>+E77+E78</f>
        <v>0</v>
      </c>
      <c r="F76" s="22"/>
    </row>
    <row r="77" spans="3:6" ht="18.75" x14ac:dyDescent="0.3">
      <c r="C77" s="11" t="s">
        <v>69</v>
      </c>
      <c r="D77" s="19">
        <v>0</v>
      </c>
      <c r="E77" s="36">
        <v>0</v>
      </c>
      <c r="F77" s="22"/>
    </row>
    <row r="78" spans="3:6" ht="18.75" x14ac:dyDescent="0.3">
      <c r="C78" s="11" t="s">
        <v>70</v>
      </c>
      <c r="D78" s="19">
        <v>0</v>
      </c>
      <c r="E78" s="36">
        <v>0</v>
      </c>
      <c r="F78" s="22"/>
    </row>
    <row r="79" spans="3:6" ht="18.75" x14ac:dyDescent="0.3">
      <c r="C79" s="10" t="s">
        <v>71</v>
      </c>
      <c r="D79" s="35">
        <f>+D80+D81</f>
        <v>0</v>
      </c>
      <c r="E79" s="36">
        <f>+E80+E81</f>
        <v>0</v>
      </c>
      <c r="F79" s="22"/>
    </row>
    <row r="80" spans="3:6" ht="18.75" x14ac:dyDescent="0.3">
      <c r="C80" s="11" t="s">
        <v>72</v>
      </c>
      <c r="D80" s="19">
        <v>0</v>
      </c>
      <c r="E80" s="36">
        <v>0</v>
      </c>
      <c r="F80" s="22"/>
    </row>
    <row r="81" spans="3:7" ht="18.75" x14ac:dyDescent="0.3">
      <c r="C81" s="11" t="s">
        <v>73</v>
      </c>
      <c r="D81" s="19">
        <v>0</v>
      </c>
      <c r="E81" s="36">
        <v>0</v>
      </c>
      <c r="F81" s="22"/>
    </row>
    <row r="82" spans="3:7" ht="18.75" x14ac:dyDescent="0.3">
      <c r="C82" s="10" t="s">
        <v>74</v>
      </c>
      <c r="D82" s="35">
        <f>+D83</f>
        <v>0</v>
      </c>
      <c r="E82" s="36">
        <f>+E83</f>
        <v>0</v>
      </c>
      <c r="F82" s="22"/>
    </row>
    <row r="83" spans="3:7" ht="18.75" x14ac:dyDescent="0.3">
      <c r="C83" s="11" t="s">
        <v>75</v>
      </c>
      <c r="D83" s="19">
        <v>0</v>
      </c>
      <c r="E83" s="36">
        <v>0</v>
      </c>
      <c r="F83" s="22"/>
    </row>
    <row r="84" spans="3:7" ht="21" x14ac:dyDescent="0.35">
      <c r="C84" s="37" t="s">
        <v>65</v>
      </c>
      <c r="D84" s="38">
        <f>+D75+D10</f>
        <v>167303584</v>
      </c>
      <c r="E84" s="39">
        <f>+E75+E10</f>
        <v>0</v>
      </c>
      <c r="F84" s="22"/>
    </row>
    <row r="85" spans="3:7" ht="18" thickBot="1" x14ac:dyDescent="0.35">
      <c r="C85" s="22" t="s">
        <v>104</v>
      </c>
      <c r="D85" s="22"/>
      <c r="E85" s="22"/>
      <c r="F85" s="22"/>
    </row>
    <row r="86" spans="3:7" ht="29.25" customHeight="1" thickBot="1" x14ac:dyDescent="0.35">
      <c r="C86" s="40" t="s">
        <v>105</v>
      </c>
      <c r="D86" s="22"/>
      <c r="E86" s="22"/>
      <c r="F86" s="22"/>
    </row>
    <row r="87" spans="3:7" ht="42" customHeight="1" thickBot="1" x14ac:dyDescent="0.35">
      <c r="C87" s="41" t="s">
        <v>106</v>
      </c>
      <c r="D87" s="22"/>
      <c r="E87" s="22"/>
      <c r="F87" s="22"/>
    </row>
    <row r="88" spans="3:7" ht="75.75" thickBot="1" x14ac:dyDescent="0.35">
      <c r="C88" s="42" t="s">
        <v>107</v>
      </c>
      <c r="D88" s="22"/>
      <c r="E88" s="22"/>
      <c r="F88" s="22"/>
    </row>
    <row r="89" spans="3:7" ht="17.25" x14ac:dyDescent="0.3">
      <c r="C89" s="29"/>
      <c r="D89" s="22"/>
      <c r="E89" s="22"/>
      <c r="F89" s="22"/>
    </row>
    <row r="90" spans="3:7" ht="17.25" x14ac:dyDescent="0.3">
      <c r="C90" s="22"/>
      <c r="D90" s="22"/>
      <c r="E90" s="22"/>
      <c r="F90" s="22"/>
    </row>
    <row r="91" spans="3:7" ht="18.75" x14ac:dyDescent="0.3">
      <c r="C91" s="77" t="s">
        <v>103</v>
      </c>
      <c r="D91" s="77"/>
      <c r="E91" s="30" t="s">
        <v>96</v>
      </c>
      <c r="F91" s="30"/>
      <c r="G91" s="15"/>
    </row>
    <row r="92" spans="3:7" ht="16.5" x14ac:dyDescent="0.25">
      <c r="C92" s="77" t="s">
        <v>108</v>
      </c>
      <c r="D92" s="77"/>
      <c r="E92" s="30" t="s">
        <v>109</v>
      </c>
      <c r="F92" s="30"/>
      <c r="G92" s="16"/>
    </row>
    <row r="93" spans="3:7" ht="18.75" customHeight="1" x14ac:dyDescent="0.25">
      <c r="C93" s="77" t="s">
        <v>102</v>
      </c>
      <c r="D93" s="77"/>
      <c r="E93" s="30" t="s">
        <v>99</v>
      </c>
      <c r="F93" s="30"/>
      <c r="G93" s="16"/>
    </row>
    <row r="94" spans="3:7" ht="18.75" customHeight="1" x14ac:dyDescent="0.25">
      <c r="C94" s="31"/>
      <c r="D94" s="31"/>
      <c r="E94" s="30"/>
      <c r="F94" s="30"/>
      <c r="G94" s="16"/>
    </row>
    <row r="95" spans="3:7" ht="18.75" x14ac:dyDescent="0.3">
      <c r="C95" s="76" t="s">
        <v>100</v>
      </c>
      <c r="D95" s="76"/>
      <c r="E95" s="76"/>
      <c r="F95" s="76"/>
      <c r="G95" s="7"/>
    </row>
    <row r="96" spans="3:7" ht="18.75" x14ac:dyDescent="0.3">
      <c r="C96" s="76" t="s">
        <v>97</v>
      </c>
      <c r="D96" s="76"/>
      <c r="E96" s="76"/>
      <c r="F96" s="76"/>
      <c r="G96" s="7"/>
    </row>
    <row r="97" spans="3:7" ht="18.75" x14ac:dyDescent="0.3">
      <c r="C97" s="76" t="s">
        <v>98</v>
      </c>
      <c r="D97" s="76"/>
      <c r="E97" s="76"/>
      <c r="F97" s="76"/>
      <c r="G97" s="13"/>
    </row>
    <row r="98" spans="3:7" ht="16.5" x14ac:dyDescent="0.25">
      <c r="C98" s="32"/>
      <c r="D98" s="33"/>
      <c r="E98" s="34"/>
      <c r="F98" s="34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U108"/>
  <sheetViews>
    <sheetView showGridLines="0" tabSelected="1" zoomScale="91" zoomScaleNormal="91" zoomScaleSheetLayoutView="50" workbookViewId="0">
      <selection activeCell="Q11" sqref="Q11"/>
    </sheetView>
  </sheetViews>
  <sheetFormatPr defaultColWidth="11.42578125" defaultRowHeight="15" x14ac:dyDescent="0.25"/>
  <cols>
    <col min="1" max="1" width="3.140625" customWidth="1"/>
    <col min="2" max="2" width="118.28515625" customWidth="1"/>
    <col min="3" max="3" width="35.5703125" customWidth="1"/>
    <col min="4" max="4" width="27" customWidth="1"/>
    <col min="5" max="5" width="27.85546875" customWidth="1"/>
    <col min="6" max="6" width="29.7109375" customWidth="1"/>
    <col min="7" max="7" width="23.28515625" hidden="1" customWidth="1"/>
    <col min="8" max="15" width="19.5703125" hidden="1" customWidth="1"/>
    <col min="16" max="16" width="1" hidden="1" customWidth="1"/>
    <col min="17" max="17" width="29.7109375" customWidth="1"/>
    <col min="19" max="19" width="18.140625" customWidth="1"/>
  </cols>
  <sheetData>
    <row r="4" spans="2:19" ht="28.5" customHeight="1" x14ac:dyDescent="0.25">
      <c r="B4" s="79" t="s">
        <v>92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2:19" ht="28.5" customHeight="1" x14ac:dyDescent="0.25">
      <c r="B5" s="81" t="s">
        <v>93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2:19" ht="24.75" customHeight="1" x14ac:dyDescent="0.25">
      <c r="B6" s="86">
        <v>45323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2:19" ht="31.5" customHeight="1" x14ac:dyDescent="0.25">
      <c r="B7" s="81" t="s">
        <v>95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2:19" ht="28.5" customHeight="1" x14ac:dyDescent="0.25">
      <c r="B8" s="82" t="s">
        <v>76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2:19" ht="24" customHeight="1" x14ac:dyDescent="0.25">
      <c r="B9" s="83" t="s">
        <v>66</v>
      </c>
      <c r="C9" s="84" t="s">
        <v>91</v>
      </c>
      <c r="D9" s="84" t="s">
        <v>90</v>
      </c>
      <c r="E9" s="87" t="s">
        <v>110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9"/>
    </row>
    <row r="10" spans="2:19" ht="27" customHeight="1" x14ac:dyDescent="0.45">
      <c r="B10" s="83"/>
      <c r="C10" s="85"/>
      <c r="D10" s="85"/>
      <c r="E10" s="43" t="s">
        <v>78</v>
      </c>
      <c r="F10" s="43" t="s">
        <v>79</v>
      </c>
      <c r="G10" s="43" t="s">
        <v>80</v>
      </c>
      <c r="H10" s="43" t="s">
        <v>81</v>
      </c>
      <c r="I10" s="44" t="s">
        <v>82</v>
      </c>
      <c r="J10" s="43" t="s">
        <v>83</v>
      </c>
      <c r="K10" s="44" t="s">
        <v>84</v>
      </c>
      <c r="L10" s="43" t="s">
        <v>85</v>
      </c>
      <c r="M10" s="43" t="s">
        <v>86</v>
      </c>
      <c r="N10" s="43" t="s">
        <v>87</v>
      </c>
      <c r="O10" s="43" t="s">
        <v>88</v>
      </c>
      <c r="P10" s="44" t="s">
        <v>89</v>
      </c>
      <c r="Q10" s="43" t="s">
        <v>77</v>
      </c>
    </row>
    <row r="11" spans="2:19" ht="28.5" customHeight="1" x14ac:dyDescent="0.45">
      <c r="B11" s="45" t="s">
        <v>0</v>
      </c>
      <c r="C11" s="46">
        <f>+C12+C18+C28+C38+C47+C54+C64+C69+C72+C76</f>
        <v>191121879</v>
      </c>
      <c r="D11" s="47">
        <f>+D12+D18+D28+D38+D47+D54+D65+D69+D72+D76</f>
        <v>0</v>
      </c>
      <c r="E11" s="46">
        <f>+E12+E18+E28+E38+E47+E54+E65+E69+E72</f>
        <v>8146936.0099999998</v>
      </c>
      <c r="F11" s="46">
        <f t="shared" ref="F11:G11" si="0">+F12+F18+F28+F38+F47+F54+F65+F69+F72</f>
        <v>10932784.92</v>
      </c>
      <c r="G11" s="46">
        <f t="shared" si="0"/>
        <v>0</v>
      </c>
      <c r="H11" s="46">
        <f t="shared" ref="H11:J11" si="1">+H12+H18+H28+H38+H47+H54+H65+H69+H72+H76</f>
        <v>0</v>
      </c>
      <c r="I11" s="46">
        <f t="shared" si="1"/>
        <v>0</v>
      </c>
      <c r="J11" s="46">
        <f t="shared" si="1"/>
        <v>0</v>
      </c>
      <c r="K11" s="46">
        <f>+K12+K18+K28+K38+K47+K54+K65+K69+K72+K76</f>
        <v>0</v>
      </c>
      <c r="L11" s="46">
        <f t="shared" ref="L11:M11" si="2">+L12+L18+L28+L38+L47+L54+L65+L69+L72+L76</f>
        <v>0</v>
      </c>
      <c r="M11" s="46">
        <f t="shared" si="2"/>
        <v>0</v>
      </c>
      <c r="N11" s="46">
        <f>+N12+N18+N28+N38+N47+N54+N64+N69+N72+N76</f>
        <v>0</v>
      </c>
      <c r="O11" s="46">
        <f>+O12+O18+O28+O38+O47+O54+O64+O69+O72+O76</f>
        <v>0</v>
      </c>
      <c r="P11" s="46">
        <f>+P12+P18+P28+P38+P47+P54+P64+P69+P72+P76</f>
        <v>0</v>
      </c>
      <c r="Q11" s="46">
        <f>+E11+F11+G11+H11+I11+J11+K11+L11+M11+N11+O11+P11</f>
        <v>19079720.93</v>
      </c>
      <c r="S11" s="12"/>
    </row>
    <row r="12" spans="2:19" ht="30.75" customHeight="1" x14ac:dyDescent="0.45">
      <c r="B12" s="48" t="s">
        <v>1</v>
      </c>
      <c r="C12" s="49">
        <f>+C13+C14+C15+C16+C17</f>
        <v>155622649</v>
      </c>
      <c r="D12" s="50">
        <f>+D13+D14+D15+D16+D17</f>
        <v>0</v>
      </c>
      <c r="E12" s="51">
        <f t="shared" ref="E12:P12" si="3">+E13+E14+E15+E16+E17</f>
        <v>7846696.0199999996</v>
      </c>
      <c r="F12" s="51">
        <f t="shared" si="3"/>
        <v>8247311.4900000002</v>
      </c>
      <c r="G12" s="51">
        <f t="shared" si="3"/>
        <v>0</v>
      </c>
      <c r="H12" s="51">
        <f t="shared" si="3"/>
        <v>0</v>
      </c>
      <c r="I12" s="51">
        <f t="shared" si="3"/>
        <v>0</v>
      </c>
      <c r="J12" s="51">
        <f t="shared" si="3"/>
        <v>0</v>
      </c>
      <c r="K12" s="51">
        <f t="shared" si="3"/>
        <v>0</v>
      </c>
      <c r="L12" s="51">
        <f t="shared" si="3"/>
        <v>0</v>
      </c>
      <c r="M12" s="51">
        <f t="shared" si="3"/>
        <v>0</v>
      </c>
      <c r="N12" s="51">
        <f t="shared" si="3"/>
        <v>0</v>
      </c>
      <c r="O12" s="51">
        <f>+O13+O14+O15+O16+O17</f>
        <v>0</v>
      </c>
      <c r="P12" s="51">
        <f t="shared" si="3"/>
        <v>0</v>
      </c>
      <c r="Q12" s="51">
        <f t="shared" ref="Q12:Q77" si="4">+E12+F12+G12+H12+I12+J12+K12+L12+M12+N12+O12+P12</f>
        <v>16094007.51</v>
      </c>
      <c r="S12" s="17"/>
    </row>
    <row r="13" spans="2:19" ht="33" customHeight="1" x14ac:dyDescent="0.45">
      <c r="B13" s="52" t="s">
        <v>2</v>
      </c>
      <c r="C13" s="53">
        <v>120484985</v>
      </c>
      <c r="D13" s="54">
        <v>0</v>
      </c>
      <c r="E13" s="55">
        <v>6774500</v>
      </c>
      <c r="F13" s="55">
        <v>7126000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>
        <f t="shared" si="4"/>
        <v>13900500</v>
      </c>
    </row>
    <row r="14" spans="2:19" ht="32.25" customHeight="1" x14ac:dyDescent="0.45">
      <c r="B14" s="52" t="s">
        <v>3</v>
      </c>
      <c r="C14" s="53">
        <v>18031000</v>
      </c>
      <c r="D14" s="54">
        <v>0</v>
      </c>
      <c r="E14" s="55">
        <v>56000</v>
      </c>
      <c r="F14" s="56">
        <v>56000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>
        <f t="shared" si="4"/>
        <v>112000</v>
      </c>
    </row>
    <row r="15" spans="2:19" ht="30.75" customHeight="1" x14ac:dyDescent="0.45">
      <c r="B15" s="52" t="s">
        <v>4</v>
      </c>
      <c r="C15" s="53">
        <v>0</v>
      </c>
      <c r="D15" s="54">
        <v>0</v>
      </c>
      <c r="E15" s="55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>
        <f t="shared" si="4"/>
        <v>0</v>
      </c>
      <c r="R15" s="6"/>
    </row>
    <row r="16" spans="2:19" ht="27.75" customHeight="1" x14ac:dyDescent="0.45">
      <c r="B16" s="52" t="s">
        <v>5</v>
      </c>
      <c r="C16" s="53">
        <v>0</v>
      </c>
      <c r="D16" s="54">
        <v>0</v>
      </c>
      <c r="E16" s="55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>
        <f t="shared" si="4"/>
        <v>0</v>
      </c>
    </row>
    <row r="17" spans="2:21" ht="26.25" customHeight="1" x14ac:dyDescent="0.45">
      <c r="B17" s="52" t="s">
        <v>6</v>
      </c>
      <c r="C17" s="53">
        <v>17106664</v>
      </c>
      <c r="D17" s="54">
        <v>0</v>
      </c>
      <c r="E17" s="55">
        <v>1016196.02</v>
      </c>
      <c r="F17" s="55">
        <v>1065311.4900000002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>
        <f t="shared" si="4"/>
        <v>2081507.5100000002</v>
      </c>
    </row>
    <row r="18" spans="2:21" ht="25.5" customHeight="1" x14ac:dyDescent="0.45">
      <c r="B18" s="48" t="s">
        <v>7</v>
      </c>
      <c r="C18" s="49">
        <f>+C19+C20+C21+C22+C23+C24+C25+C26+C27</f>
        <v>21145230</v>
      </c>
      <c r="D18" s="50">
        <f>+D19+D20+D21+D22+D23+D24+D25+D26+D27</f>
        <v>0</v>
      </c>
      <c r="E18" s="51">
        <f t="shared" ref="E18:M18" si="5">+E19+E20+E21+E22+E23+E24+E25+E26+E27</f>
        <v>272239.99</v>
      </c>
      <c r="F18" s="51">
        <f t="shared" si="5"/>
        <v>2685473.4299999997</v>
      </c>
      <c r="G18" s="51">
        <f>+G19+G20+G21+G22+G23+G24+G25+G26+G27</f>
        <v>0</v>
      </c>
      <c r="H18" s="51">
        <f>+H19+H20+H21+H22+H23+H24+H25+H26+H27</f>
        <v>0</v>
      </c>
      <c r="I18" s="51">
        <f t="shared" si="5"/>
        <v>0</v>
      </c>
      <c r="J18" s="51">
        <f t="shared" si="5"/>
        <v>0</v>
      </c>
      <c r="K18" s="51">
        <f t="shared" si="5"/>
        <v>0</v>
      </c>
      <c r="L18" s="51">
        <f t="shared" si="5"/>
        <v>0</v>
      </c>
      <c r="M18" s="51">
        <f t="shared" si="5"/>
        <v>0</v>
      </c>
      <c r="N18" s="51">
        <f>+N19+N20+N21+N22+N23+N24+N25+N26+N27</f>
        <v>0</v>
      </c>
      <c r="O18" s="51">
        <f>+O19+O20+O21+O22+O23+O24+O25+O26+O27</f>
        <v>0</v>
      </c>
      <c r="P18" s="51">
        <f>+P19+P20+P21+P22+P23+P24+P25+P26+P27</f>
        <v>0</v>
      </c>
      <c r="Q18" s="51">
        <f t="shared" si="4"/>
        <v>2957713.42</v>
      </c>
    </row>
    <row r="19" spans="2:21" ht="31.5" customHeight="1" x14ac:dyDescent="0.45">
      <c r="B19" s="52" t="s">
        <v>8</v>
      </c>
      <c r="C19" s="53">
        <v>3330000</v>
      </c>
      <c r="D19" s="54">
        <v>0</v>
      </c>
      <c r="E19" s="55">
        <v>272239.99</v>
      </c>
      <c r="F19" s="55">
        <v>311792.90999999997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>
        <f t="shared" si="4"/>
        <v>584032.89999999991</v>
      </c>
    </row>
    <row r="20" spans="2:21" ht="27" customHeight="1" x14ac:dyDescent="0.45">
      <c r="B20" s="52" t="s">
        <v>9</v>
      </c>
      <c r="C20" s="53">
        <v>500000</v>
      </c>
      <c r="D20" s="54">
        <v>0</v>
      </c>
      <c r="E20" s="55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>
        <f t="shared" si="4"/>
        <v>0</v>
      </c>
    </row>
    <row r="21" spans="2:21" ht="27" customHeight="1" x14ac:dyDescent="0.45">
      <c r="B21" s="52" t="s">
        <v>10</v>
      </c>
      <c r="C21" s="53">
        <v>7085230</v>
      </c>
      <c r="D21" s="54">
        <v>0</v>
      </c>
      <c r="E21" s="55">
        <v>0</v>
      </c>
      <c r="F21" s="55">
        <v>717751.72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>
        <f t="shared" si="4"/>
        <v>717751.72</v>
      </c>
    </row>
    <row r="22" spans="2:21" ht="26.25" customHeight="1" x14ac:dyDescent="0.45">
      <c r="B22" s="52" t="s">
        <v>11</v>
      </c>
      <c r="C22" s="53">
        <v>50000</v>
      </c>
      <c r="D22" s="54">
        <v>0</v>
      </c>
      <c r="E22" s="55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>
        <f t="shared" si="4"/>
        <v>0</v>
      </c>
    </row>
    <row r="23" spans="2:21" ht="30" customHeight="1" x14ac:dyDescent="0.45">
      <c r="B23" s="52" t="s">
        <v>12</v>
      </c>
      <c r="C23" s="53">
        <v>1980000</v>
      </c>
      <c r="D23" s="54">
        <v>0</v>
      </c>
      <c r="E23" s="55">
        <v>0</v>
      </c>
      <c r="F23" s="55">
        <v>1485600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>
        <f t="shared" si="4"/>
        <v>1485600</v>
      </c>
    </row>
    <row r="24" spans="2:21" ht="26.25" customHeight="1" x14ac:dyDescent="0.45">
      <c r="B24" s="52" t="s">
        <v>13</v>
      </c>
      <c r="C24" s="53">
        <v>3230000</v>
      </c>
      <c r="D24" s="54">
        <v>0</v>
      </c>
      <c r="E24" s="55">
        <v>0</v>
      </c>
      <c r="F24" s="55">
        <v>170328.8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>
        <f t="shared" si="4"/>
        <v>170328.8</v>
      </c>
    </row>
    <row r="25" spans="2:21" ht="55.5" customHeight="1" x14ac:dyDescent="0.45">
      <c r="B25" s="57" t="s">
        <v>14</v>
      </c>
      <c r="C25" s="53">
        <v>560000</v>
      </c>
      <c r="D25" s="54">
        <v>0</v>
      </c>
      <c r="E25" s="55">
        <v>0</v>
      </c>
      <c r="F25" s="55">
        <v>0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>
        <f t="shared" si="4"/>
        <v>0</v>
      </c>
    </row>
    <row r="26" spans="2:21" ht="35.25" customHeight="1" x14ac:dyDescent="0.45">
      <c r="B26" s="57" t="s">
        <v>15</v>
      </c>
      <c r="C26" s="53">
        <v>3580000</v>
      </c>
      <c r="D26" s="54">
        <v>0</v>
      </c>
      <c r="E26" s="55">
        <v>0</v>
      </c>
      <c r="F26" s="55">
        <v>0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>
        <f>+E26+F26+G26+H26+I26+J26+K26+L26+M26+N26+O26+P26</f>
        <v>0</v>
      </c>
    </row>
    <row r="27" spans="2:21" ht="32.25" customHeight="1" x14ac:dyDescent="0.45">
      <c r="B27" s="52" t="s">
        <v>16</v>
      </c>
      <c r="C27" s="53">
        <v>830000</v>
      </c>
      <c r="D27" s="54">
        <v>0</v>
      </c>
      <c r="E27" s="55">
        <v>0</v>
      </c>
      <c r="F27" s="55">
        <v>0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>
        <f t="shared" si="4"/>
        <v>0</v>
      </c>
    </row>
    <row r="28" spans="2:21" ht="33" customHeight="1" x14ac:dyDescent="0.45">
      <c r="B28" s="48" t="s">
        <v>17</v>
      </c>
      <c r="C28" s="49">
        <f>+C29+C30+C31+C32+C33+C34+C35+C36+C37</f>
        <v>8935000</v>
      </c>
      <c r="D28" s="49">
        <f t="shared" ref="D28:E28" si="6">+D29+D30+D31+D32+D33+D34+D35+D36+D37</f>
        <v>0</v>
      </c>
      <c r="E28" s="49">
        <f t="shared" si="6"/>
        <v>0</v>
      </c>
      <c r="F28" s="51">
        <f t="shared" ref="F28:Q28" si="7">+F29+F30+F31+F32+F33+F34+F35+F36+F37</f>
        <v>0</v>
      </c>
      <c r="G28" s="51">
        <f t="shared" si="7"/>
        <v>0</v>
      </c>
      <c r="H28" s="51">
        <f t="shared" si="7"/>
        <v>0</v>
      </c>
      <c r="I28" s="51">
        <f t="shared" si="7"/>
        <v>0</v>
      </c>
      <c r="J28" s="51">
        <f t="shared" si="7"/>
        <v>0</v>
      </c>
      <c r="K28" s="51">
        <f t="shared" si="7"/>
        <v>0</v>
      </c>
      <c r="L28" s="51">
        <f t="shared" si="7"/>
        <v>0</v>
      </c>
      <c r="M28" s="51">
        <f t="shared" si="7"/>
        <v>0</v>
      </c>
      <c r="N28" s="51">
        <f t="shared" si="7"/>
        <v>0</v>
      </c>
      <c r="O28" s="51">
        <f>+O29+O30+O31+O32+O33+O34+O35+O36+O37</f>
        <v>0</v>
      </c>
      <c r="P28" s="51">
        <f t="shared" si="7"/>
        <v>0</v>
      </c>
      <c r="Q28" s="51">
        <f t="shared" si="7"/>
        <v>0</v>
      </c>
      <c r="R28" s="12"/>
      <c r="S28" s="12"/>
      <c r="T28" s="12"/>
      <c r="U28" s="12"/>
    </row>
    <row r="29" spans="2:21" ht="32.25" customHeight="1" x14ac:dyDescent="0.45">
      <c r="B29" s="52" t="s">
        <v>18</v>
      </c>
      <c r="C29" s="53">
        <v>320000</v>
      </c>
      <c r="D29" s="54">
        <v>0</v>
      </c>
      <c r="E29" s="55">
        <v>0</v>
      </c>
      <c r="F29" s="55">
        <v>0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>
        <f t="shared" si="4"/>
        <v>0</v>
      </c>
    </row>
    <row r="30" spans="2:21" ht="34.5" customHeight="1" x14ac:dyDescent="0.45">
      <c r="B30" s="52" t="s">
        <v>19</v>
      </c>
      <c r="C30" s="53">
        <v>140000</v>
      </c>
      <c r="D30" s="54">
        <v>0</v>
      </c>
      <c r="E30" s="55">
        <v>0</v>
      </c>
      <c r="F30" s="55">
        <v>0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>
        <f t="shared" si="4"/>
        <v>0</v>
      </c>
      <c r="R30" s="17"/>
      <c r="S30" s="17"/>
      <c r="T30" s="17"/>
      <c r="U30" s="17"/>
    </row>
    <row r="31" spans="2:21" ht="35.25" customHeight="1" x14ac:dyDescent="0.45">
      <c r="B31" s="52" t="s">
        <v>20</v>
      </c>
      <c r="C31" s="53">
        <v>550000</v>
      </c>
      <c r="D31" s="54">
        <v>0</v>
      </c>
      <c r="E31" s="55">
        <v>0</v>
      </c>
      <c r="F31" s="55">
        <v>0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>
        <f t="shared" si="4"/>
        <v>0</v>
      </c>
    </row>
    <row r="32" spans="2:21" ht="30.75" customHeight="1" x14ac:dyDescent="0.45">
      <c r="B32" s="52" t="s">
        <v>21</v>
      </c>
      <c r="C32" s="53">
        <v>30000</v>
      </c>
      <c r="D32" s="54">
        <v>0</v>
      </c>
      <c r="E32" s="55">
        <v>0</v>
      </c>
      <c r="F32" s="55">
        <v>0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>
        <f t="shared" si="4"/>
        <v>0</v>
      </c>
    </row>
    <row r="33" spans="2:17" ht="26.25" customHeight="1" x14ac:dyDescent="0.45">
      <c r="B33" s="52" t="s">
        <v>22</v>
      </c>
      <c r="C33" s="53">
        <v>260000</v>
      </c>
      <c r="D33" s="54">
        <v>0</v>
      </c>
      <c r="E33" s="55">
        <v>0</v>
      </c>
      <c r="F33" s="55">
        <v>0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>
        <f t="shared" si="4"/>
        <v>0</v>
      </c>
    </row>
    <row r="34" spans="2:17" ht="28.5" customHeight="1" x14ac:dyDescent="0.45">
      <c r="B34" s="52" t="s">
        <v>23</v>
      </c>
      <c r="C34" s="53">
        <v>35000</v>
      </c>
      <c r="D34" s="54">
        <v>0</v>
      </c>
      <c r="E34" s="55">
        <v>0</v>
      </c>
      <c r="F34" s="55">
        <v>0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>
        <f t="shared" si="4"/>
        <v>0</v>
      </c>
    </row>
    <row r="35" spans="2:17" ht="53.25" customHeight="1" x14ac:dyDescent="0.45">
      <c r="B35" s="57" t="s">
        <v>24</v>
      </c>
      <c r="C35" s="53">
        <v>6700000</v>
      </c>
      <c r="D35" s="54">
        <v>0</v>
      </c>
      <c r="E35" s="55">
        <v>0</v>
      </c>
      <c r="F35" s="55">
        <v>0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>
        <f t="shared" si="4"/>
        <v>0</v>
      </c>
    </row>
    <row r="36" spans="2:17" ht="55.5" customHeight="1" x14ac:dyDescent="0.45">
      <c r="B36" s="57" t="s">
        <v>25</v>
      </c>
      <c r="C36" s="53">
        <v>0</v>
      </c>
      <c r="D36" s="54">
        <v>0</v>
      </c>
      <c r="E36" s="55">
        <v>0</v>
      </c>
      <c r="F36" s="55">
        <v>0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>
        <f t="shared" si="4"/>
        <v>0</v>
      </c>
    </row>
    <row r="37" spans="2:17" ht="26.25" customHeight="1" x14ac:dyDescent="0.45">
      <c r="B37" s="52" t="s">
        <v>26</v>
      </c>
      <c r="C37" s="53">
        <v>900000</v>
      </c>
      <c r="D37" s="54">
        <v>0</v>
      </c>
      <c r="E37" s="55">
        <v>0</v>
      </c>
      <c r="F37" s="55">
        <v>0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>
        <f t="shared" si="4"/>
        <v>0</v>
      </c>
    </row>
    <row r="38" spans="2:17" ht="28.5" x14ac:dyDescent="0.45">
      <c r="B38" s="48" t="s">
        <v>27</v>
      </c>
      <c r="C38" s="49">
        <f>+C39+C40+C41+C42+C43+C44+C45+C46</f>
        <v>1200000</v>
      </c>
      <c r="D38" s="49">
        <f t="shared" ref="D38:E38" si="8">+D39+D40+D41+D42+D43+D44+D45+D46</f>
        <v>0</v>
      </c>
      <c r="E38" s="49">
        <f t="shared" si="8"/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f t="shared" si="4"/>
        <v>0</v>
      </c>
    </row>
    <row r="39" spans="2:17" ht="34.5" customHeight="1" x14ac:dyDescent="0.45">
      <c r="B39" s="52" t="s">
        <v>28</v>
      </c>
      <c r="C39" s="53">
        <v>1200000</v>
      </c>
      <c r="D39" s="54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f t="shared" si="4"/>
        <v>0</v>
      </c>
    </row>
    <row r="40" spans="2:17" ht="30.75" customHeight="1" x14ac:dyDescent="0.45">
      <c r="B40" s="57" t="s">
        <v>29</v>
      </c>
      <c r="C40" s="53">
        <v>0</v>
      </c>
      <c r="D40" s="54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f t="shared" si="4"/>
        <v>0</v>
      </c>
    </row>
    <row r="41" spans="2:17" ht="30.75" customHeight="1" x14ac:dyDescent="0.45">
      <c r="B41" s="57" t="s">
        <v>30</v>
      </c>
      <c r="C41" s="53">
        <v>0</v>
      </c>
      <c r="D41" s="54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f t="shared" si="4"/>
        <v>0</v>
      </c>
    </row>
    <row r="42" spans="2:17" ht="56.25" customHeight="1" x14ac:dyDescent="0.45">
      <c r="B42" s="57" t="s">
        <v>31</v>
      </c>
      <c r="C42" s="53">
        <v>0</v>
      </c>
      <c r="D42" s="54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f t="shared" si="4"/>
        <v>0</v>
      </c>
    </row>
    <row r="43" spans="2:17" ht="30" customHeight="1" x14ac:dyDescent="0.45">
      <c r="B43" s="57" t="s">
        <v>32</v>
      </c>
      <c r="C43" s="53">
        <v>0</v>
      </c>
      <c r="D43" s="54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f t="shared" si="4"/>
        <v>0</v>
      </c>
    </row>
    <row r="44" spans="2:17" ht="25.5" customHeight="1" x14ac:dyDescent="0.45">
      <c r="B44" s="52" t="s">
        <v>33</v>
      </c>
      <c r="C44" s="53">
        <v>0</v>
      </c>
      <c r="D44" s="54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f t="shared" si="4"/>
        <v>0</v>
      </c>
    </row>
    <row r="45" spans="2:17" ht="30" customHeight="1" x14ac:dyDescent="0.45">
      <c r="B45" s="52" t="s">
        <v>34</v>
      </c>
      <c r="C45" s="53">
        <v>0</v>
      </c>
      <c r="D45" s="54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f t="shared" si="4"/>
        <v>0</v>
      </c>
    </row>
    <row r="46" spans="2:17" ht="29.25" customHeight="1" x14ac:dyDescent="0.45">
      <c r="B46" s="57" t="s">
        <v>35</v>
      </c>
      <c r="C46" s="53">
        <v>0</v>
      </c>
      <c r="D46" s="54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f t="shared" si="4"/>
        <v>0</v>
      </c>
    </row>
    <row r="47" spans="2:17" ht="28.5" x14ac:dyDescent="0.45">
      <c r="B47" s="48" t="s">
        <v>36</v>
      </c>
      <c r="C47" s="49">
        <f>+C48+C49+C50+C51+C52+C53</f>
        <v>0</v>
      </c>
      <c r="D47" s="49">
        <f t="shared" ref="D47:E47" si="9">+D48+D49+D50+D51+D52+D53</f>
        <v>0</v>
      </c>
      <c r="E47" s="49">
        <f t="shared" si="9"/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f t="shared" si="4"/>
        <v>0</v>
      </c>
    </row>
    <row r="48" spans="2:17" ht="30" customHeight="1" x14ac:dyDescent="0.45">
      <c r="B48" s="52" t="s">
        <v>37</v>
      </c>
      <c r="C48" s="53">
        <v>0</v>
      </c>
      <c r="D48" s="54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f t="shared" si="4"/>
        <v>0</v>
      </c>
    </row>
    <row r="49" spans="2:17" ht="33.75" customHeight="1" x14ac:dyDescent="0.45">
      <c r="B49" s="57" t="s">
        <v>38</v>
      </c>
      <c r="C49" s="53">
        <v>0</v>
      </c>
      <c r="D49" s="54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f t="shared" si="4"/>
        <v>0</v>
      </c>
    </row>
    <row r="50" spans="2:17" ht="33" customHeight="1" x14ac:dyDescent="0.45">
      <c r="B50" s="57" t="s">
        <v>39</v>
      </c>
      <c r="C50" s="53">
        <v>0</v>
      </c>
      <c r="D50" s="54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f t="shared" si="4"/>
        <v>0</v>
      </c>
    </row>
    <row r="51" spans="2:17" ht="54" customHeight="1" x14ac:dyDescent="0.45">
      <c r="B51" s="57" t="s">
        <v>40</v>
      </c>
      <c r="C51" s="53">
        <v>0</v>
      </c>
      <c r="D51" s="54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f t="shared" si="4"/>
        <v>0</v>
      </c>
    </row>
    <row r="52" spans="2:17" ht="25.5" customHeight="1" x14ac:dyDescent="0.45">
      <c r="B52" s="57" t="s">
        <v>41</v>
      </c>
      <c r="C52" s="53">
        <v>0</v>
      </c>
      <c r="D52" s="54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f t="shared" si="4"/>
        <v>0</v>
      </c>
    </row>
    <row r="53" spans="2:17" ht="30.75" customHeight="1" x14ac:dyDescent="0.45">
      <c r="B53" s="57" t="s">
        <v>42</v>
      </c>
      <c r="C53" s="53">
        <v>0</v>
      </c>
      <c r="D53" s="54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f t="shared" si="4"/>
        <v>0</v>
      </c>
    </row>
    <row r="54" spans="2:17" ht="30.75" customHeight="1" x14ac:dyDescent="0.45">
      <c r="B54" s="48" t="s">
        <v>43</v>
      </c>
      <c r="C54" s="49">
        <f>+C55+C56+C57+C58+C59+C60+C61+C62+C63</f>
        <v>4119000</v>
      </c>
      <c r="D54" s="49">
        <f t="shared" ref="D54:Q54" si="10">+D55+D56+D57+D58+D59+D60+D61+D62+D63</f>
        <v>0</v>
      </c>
      <c r="E54" s="49">
        <f t="shared" si="10"/>
        <v>28000</v>
      </c>
      <c r="F54" s="49">
        <f t="shared" si="10"/>
        <v>0</v>
      </c>
      <c r="G54" s="49">
        <f t="shared" si="10"/>
        <v>0</v>
      </c>
      <c r="H54" s="49">
        <f t="shared" si="10"/>
        <v>0</v>
      </c>
      <c r="I54" s="49">
        <f t="shared" si="10"/>
        <v>0</v>
      </c>
      <c r="J54" s="49">
        <f t="shared" si="10"/>
        <v>0</v>
      </c>
      <c r="K54" s="49">
        <f t="shared" si="10"/>
        <v>0</v>
      </c>
      <c r="L54" s="49">
        <f t="shared" si="10"/>
        <v>0</v>
      </c>
      <c r="M54" s="49">
        <f t="shared" si="10"/>
        <v>0</v>
      </c>
      <c r="N54" s="49">
        <f t="shared" si="10"/>
        <v>0</v>
      </c>
      <c r="O54" s="49">
        <f>+O55+O56+O57+O58+O59+O60+O61+O62+O63</f>
        <v>0</v>
      </c>
      <c r="P54" s="49">
        <f t="shared" si="10"/>
        <v>0</v>
      </c>
      <c r="Q54" s="49">
        <f t="shared" si="10"/>
        <v>28000</v>
      </c>
    </row>
    <row r="55" spans="2:17" ht="28.5" customHeight="1" x14ac:dyDescent="0.45">
      <c r="B55" s="52" t="s">
        <v>44</v>
      </c>
      <c r="C55" s="53">
        <v>3159000</v>
      </c>
      <c r="D55" s="54">
        <v>0</v>
      </c>
      <c r="E55" s="55">
        <v>0</v>
      </c>
      <c r="F55" s="55">
        <v>0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8">
        <f t="shared" si="4"/>
        <v>0</v>
      </c>
    </row>
    <row r="56" spans="2:17" ht="54.75" customHeight="1" x14ac:dyDescent="0.45">
      <c r="B56" s="57" t="s">
        <v>45</v>
      </c>
      <c r="C56" s="53">
        <v>400382</v>
      </c>
      <c r="D56" s="54">
        <v>0</v>
      </c>
      <c r="E56" s="55">
        <v>0</v>
      </c>
      <c r="F56" s="55">
        <v>0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8">
        <f t="shared" si="4"/>
        <v>0</v>
      </c>
    </row>
    <row r="57" spans="2:17" ht="34.5" customHeight="1" x14ac:dyDescent="0.45">
      <c r="B57" s="57" t="s">
        <v>46</v>
      </c>
      <c r="C57" s="53">
        <v>20000</v>
      </c>
      <c r="D57" s="54">
        <v>0</v>
      </c>
      <c r="E57" s="55">
        <v>0</v>
      </c>
      <c r="F57" s="55">
        <v>0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8">
        <f t="shared" si="4"/>
        <v>0</v>
      </c>
    </row>
    <row r="58" spans="2:17" ht="63" customHeight="1" x14ac:dyDescent="0.45">
      <c r="B58" s="57" t="s">
        <v>47</v>
      </c>
      <c r="C58" s="53">
        <v>150000</v>
      </c>
      <c r="D58" s="54">
        <v>0</v>
      </c>
      <c r="E58" s="55">
        <v>0</v>
      </c>
      <c r="F58" s="55">
        <v>0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8">
        <f t="shared" si="4"/>
        <v>0</v>
      </c>
    </row>
    <row r="59" spans="2:17" ht="31.5" customHeight="1" x14ac:dyDescent="0.45">
      <c r="B59" s="57" t="s">
        <v>48</v>
      </c>
      <c r="C59" s="53">
        <v>151510</v>
      </c>
      <c r="D59" s="54">
        <v>0</v>
      </c>
      <c r="E59" s="55">
        <v>28000</v>
      </c>
      <c r="F59" s="55">
        <v>0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8">
        <f t="shared" si="4"/>
        <v>28000</v>
      </c>
    </row>
    <row r="60" spans="2:17" ht="27" customHeight="1" x14ac:dyDescent="0.45">
      <c r="B60" s="52" t="s">
        <v>49</v>
      </c>
      <c r="C60" s="53">
        <v>178000</v>
      </c>
      <c r="D60" s="54">
        <v>0</v>
      </c>
      <c r="E60" s="55">
        <v>0</v>
      </c>
      <c r="F60" s="55">
        <v>0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8">
        <f t="shared" si="4"/>
        <v>0</v>
      </c>
    </row>
    <row r="61" spans="2:17" ht="22.5" customHeight="1" x14ac:dyDescent="0.45">
      <c r="B61" s="52" t="s">
        <v>50</v>
      </c>
      <c r="C61" s="53">
        <v>0</v>
      </c>
      <c r="D61" s="54">
        <v>0</v>
      </c>
      <c r="E61" s="55">
        <v>0</v>
      </c>
      <c r="F61" s="55">
        <v>0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8">
        <f t="shared" si="4"/>
        <v>0</v>
      </c>
    </row>
    <row r="62" spans="2:17" ht="25.5" customHeight="1" x14ac:dyDescent="0.45">
      <c r="B62" s="52" t="s">
        <v>51</v>
      </c>
      <c r="C62" s="53">
        <v>50000</v>
      </c>
      <c r="D62" s="54">
        <v>0</v>
      </c>
      <c r="E62" s="55">
        <v>0</v>
      </c>
      <c r="F62" s="55">
        <v>0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8">
        <f t="shared" si="4"/>
        <v>0</v>
      </c>
    </row>
    <row r="63" spans="2:17" ht="57" customHeight="1" x14ac:dyDescent="0.45">
      <c r="B63" s="57" t="s">
        <v>52</v>
      </c>
      <c r="C63" s="53">
        <v>10108</v>
      </c>
      <c r="D63" s="54">
        <v>0</v>
      </c>
      <c r="E63" s="55">
        <v>0</v>
      </c>
      <c r="F63" s="55">
        <v>0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8">
        <f t="shared" si="4"/>
        <v>0</v>
      </c>
    </row>
    <row r="64" spans="2:17" ht="27.75" customHeight="1" x14ac:dyDescent="0.45">
      <c r="B64" s="48" t="s">
        <v>53</v>
      </c>
      <c r="C64" s="49">
        <f>+C65+C66+C67+C68</f>
        <v>100000</v>
      </c>
      <c r="D64" s="50">
        <f>+D65+D66+D67+D68</f>
        <v>0</v>
      </c>
      <c r="E64" s="50">
        <f>+E65+E66+E67+E68</f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f>+N65+N66+N67+N68</f>
        <v>0</v>
      </c>
      <c r="O64" s="51">
        <f>+O65+O66+O67+O68+O69+O70+O71+O72+O73</f>
        <v>0</v>
      </c>
      <c r="P64" s="51">
        <f>+P65+P66+P67+P68+P69+P70+P71+P72+P73</f>
        <v>0</v>
      </c>
      <c r="Q64" s="59">
        <f t="shared" si="4"/>
        <v>0</v>
      </c>
    </row>
    <row r="65" spans="2:17" ht="27.75" customHeight="1" x14ac:dyDescent="0.45">
      <c r="B65" s="52" t="s">
        <v>54</v>
      </c>
      <c r="C65" s="53">
        <v>100000</v>
      </c>
      <c r="D65" s="54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/>
      <c r="P65" s="55"/>
      <c r="Q65" s="55">
        <f t="shared" si="4"/>
        <v>0</v>
      </c>
    </row>
    <row r="66" spans="2:17" ht="28.5" customHeight="1" x14ac:dyDescent="0.45">
      <c r="B66" s="52" t="s">
        <v>55</v>
      </c>
      <c r="C66" s="54">
        <v>0</v>
      </c>
      <c r="D66" s="54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/>
      <c r="P66" s="55"/>
      <c r="Q66" s="55">
        <f t="shared" si="4"/>
        <v>0</v>
      </c>
    </row>
    <row r="67" spans="2:17" ht="28.5" x14ac:dyDescent="0.45">
      <c r="B67" s="52" t="s">
        <v>56</v>
      </c>
      <c r="C67" s="54">
        <v>0</v>
      </c>
      <c r="D67" s="54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f t="shared" si="4"/>
        <v>0</v>
      </c>
    </row>
    <row r="68" spans="2:17" ht="60.75" customHeight="1" x14ac:dyDescent="0.45">
      <c r="B68" s="57" t="s">
        <v>57</v>
      </c>
      <c r="C68" s="54">
        <v>0</v>
      </c>
      <c r="D68" s="54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f t="shared" si="4"/>
        <v>0</v>
      </c>
    </row>
    <row r="69" spans="2:17" ht="35.25" customHeight="1" x14ac:dyDescent="0.45">
      <c r="B69" s="60" t="s">
        <v>58</v>
      </c>
      <c r="C69" s="50">
        <f>+C70+C71</f>
        <v>0</v>
      </c>
      <c r="D69" s="50">
        <f>+D70+D71</f>
        <v>0</v>
      </c>
      <c r="E69" s="51">
        <f t="shared" ref="E69" si="11">+E70+E71</f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f t="shared" si="4"/>
        <v>0</v>
      </c>
    </row>
    <row r="70" spans="2:17" ht="20.25" customHeight="1" x14ac:dyDescent="0.45">
      <c r="B70" s="52" t="s">
        <v>59</v>
      </c>
      <c r="C70" s="54">
        <v>0</v>
      </c>
      <c r="D70" s="54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f t="shared" si="4"/>
        <v>0</v>
      </c>
    </row>
    <row r="71" spans="2:17" ht="55.5" customHeight="1" x14ac:dyDescent="0.45">
      <c r="B71" s="57" t="s">
        <v>60</v>
      </c>
      <c r="C71" s="54">
        <v>0</v>
      </c>
      <c r="D71" s="54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f t="shared" si="4"/>
        <v>0</v>
      </c>
    </row>
    <row r="72" spans="2:17" ht="30.75" customHeight="1" x14ac:dyDescent="0.45">
      <c r="B72" s="48" t="s">
        <v>61</v>
      </c>
      <c r="C72" s="50">
        <f>+C73+C74+C75</f>
        <v>0</v>
      </c>
      <c r="D72" s="50">
        <f>+D73+D74+D75</f>
        <v>0</v>
      </c>
      <c r="E72" s="55">
        <f t="shared" ref="E72" si="12">+E73+E74+E75</f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f t="shared" si="4"/>
        <v>0</v>
      </c>
    </row>
    <row r="73" spans="2:17" ht="25.5" customHeight="1" x14ac:dyDescent="0.45">
      <c r="B73" s="52" t="s">
        <v>62</v>
      </c>
      <c r="C73" s="54">
        <v>0</v>
      </c>
      <c r="D73" s="54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f t="shared" si="4"/>
        <v>0</v>
      </c>
    </row>
    <row r="74" spans="2:17" ht="23.25" customHeight="1" x14ac:dyDescent="0.45">
      <c r="B74" s="52" t="s">
        <v>63</v>
      </c>
      <c r="C74" s="54">
        <v>0</v>
      </c>
      <c r="D74" s="54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f t="shared" si="4"/>
        <v>0</v>
      </c>
    </row>
    <row r="75" spans="2:17" ht="57" customHeight="1" x14ac:dyDescent="0.45">
      <c r="B75" s="57" t="s">
        <v>64</v>
      </c>
      <c r="C75" s="54">
        <v>0</v>
      </c>
      <c r="D75" s="54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f t="shared" si="4"/>
        <v>0</v>
      </c>
    </row>
    <row r="76" spans="2:17" ht="22.5" customHeight="1" x14ac:dyDescent="0.45">
      <c r="B76" s="45" t="s">
        <v>67</v>
      </c>
      <c r="C76" s="47">
        <f>+C77+C80</f>
        <v>0</v>
      </c>
      <c r="D76" s="47">
        <f>+D77+D80+D83</f>
        <v>0</v>
      </c>
      <c r="E76" s="61">
        <f t="shared" ref="E76" si="13">+E77+E80+E83</f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f t="shared" si="4"/>
        <v>0</v>
      </c>
    </row>
    <row r="77" spans="2:17" ht="28.5" customHeight="1" x14ac:dyDescent="0.45">
      <c r="B77" s="48" t="s">
        <v>68</v>
      </c>
      <c r="C77" s="50">
        <f>+C78+C79</f>
        <v>0</v>
      </c>
      <c r="D77" s="50">
        <f>+D78+D79</f>
        <v>0</v>
      </c>
      <c r="E77" s="51">
        <f t="shared" ref="E77" si="14">+E78+E79</f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f t="shared" si="4"/>
        <v>0</v>
      </c>
    </row>
    <row r="78" spans="2:17" ht="25.5" customHeight="1" x14ac:dyDescent="0.45">
      <c r="B78" s="52" t="s">
        <v>69</v>
      </c>
      <c r="C78" s="54">
        <v>0</v>
      </c>
      <c r="D78" s="54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f t="shared" ref="Q78:Q84" si="15">+E78+F78+G78+H78+I78+J78+K78+L78+M78+N78+O78+P78</f>
        <v>0</v>
      </c>
    </row>
    <row r="79" spans="2:17" ht="27" customHeight="1" x14ac:dyDescent="0.45">
      <c r="B79" s="52" t="s">
        <v>70</v>
      </c>
      <c r="C79" s="54">
        <v>0</v>
      </c>
      <c r="D79" s="54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f t="shared" si="15"/>
        <v>0</v>
      </c>
    </row>
    <row r="80" spans="2:17" ht="27" customHeight="1" x14ac:dyDescent="0.45">
      <c r="B80" s="48" t="s">
        <v>71</v>
      </c>
      <c r="C80" s="50">
        <f>+C81+C82</f>
        <v>0</v>
      </c>
      <c r="D80" s="50">
        <f>+D81+D82</f>
        <v>0</v>
      </c>
      <c r="E80" s="55">
        <f t="shared" ref="E80:P80" si="16">+E81+E82</f>
        <v>0</v>
      </c>
      <c r="F80" s="55">
        <f t="shared" si="16"/>
        <v>0</v>
      </c>
      <c r="G80" s="55">
        <f t="shared" si="16"/>
        <v>0</v>
      </c>
      <c r="H80" s="55">
        <f t="shared" si="16"/>
        <v>0</v>
      </c>
      <c r="I80" s="55">
        <f t="shared" si="16"/>
        <v>0</v>
      </c>
      <c r="J80" s="55">
        <f t="shared" si="16"/>
        <v>0</v>
      </c>
      <c r="K80" s="55">
        <f t="shared" si="16"/>
        <v>0</v>
      </c>
      <c r="L80" s="55">
        <f t="shared" si="16"/>
        <v>0</v>
      </c>
      <c r="M80" s="55">
        <f t="shared" si="16"/>
        <v>0</v>
      </c>
      <c r="N80" s="55">
        <f t="shared" si="16"/>
        <v>0</v>
      </c>
      <c r="O80" s="55">
        <f t="shared" si="16"/>
        <v>0</v>
      </c>
      <c r="P80" s="55">
        <f t="shared" si="16"/>
        <v>0</v>
      </c>
      <c r="Q80" s="55">
        <f t="shared" si="15"/>
        <v>0</v>
      </c>
    </row>
    <row r="81" spans="2:17" ht="21" customHeight="1" x14ac:dyDescent="0.45">
      <c r="B81" s="52" t="s">
        <v>72</v>
      </c>
      <c r="C81" s="54">
        <v>0</v>
      </c>
      <c r="D81" s="54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f t="shared" si="15"/>
        <v>0</v>
      </c>
    </row>
    <row r="82" spans="2:17" ht="26.25" customHeight="1" x14ac:dyDescent="0.45">
      <c r="B82" s="52" t="s">
        <v>73</v>
      </c>
      <c r="C82" s="54">
        <v>0</v>
      </c>
      <c r="D82" s="54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f t="shared" si="15"/>
        <v>0</v>
      </c>
    </row>
    <row r="83" spans="2:17" ht="24.75" customHeight="1" x14ac:dyDescent="0.45">
      <c r="B83" s="48" t="s">
        <v>74</v>
      </c>
      <c r="C83" s="50">
        <f>+C84</f>
        <v>0</v>
      </c>
      <c r="D83" s="50">
        <f>+D84</f>
        <v>0</v>
      </c>
      <c r="E83" s="51">
        <f t="shared" ref="E83:P83" si="17">+E84</f>
        <v>0</v>
      </c>
      <c r="F83" s="51">
        <f t="shared" si="17"/>
        <v>0</v>
      </c>
      <c r="G83" s="51">
        <f t="shared" si="17"/>
        <v>0</v>
      </c>
      <c r="H83" s="51">
        <f t="shared" si="17"/>
        <v>0</v>
      </c>
      <c r="I83" s="51">
        <f t="shared" si="17"/>
        <v>0</v>
      </c>
      <c r="J83" s="51">
        <f t="shared" si="17"/>
        <v>0</v>
      </c>
      <c r="K83" s="51">
        <f t="shared" si="17"/>
        <v>0</v>
      </c>
      <c r="L83" s="51">
        <f t="shared" si="17"/>
        <v>0</v>
      </c>
      <c r="M83" s="51">
        <f t="shared" si="17"/>
        <v>0</v>
      </c>
      <c r="N83" s="51">
        <f t="shared" si="17"/>
        <v>0</v>
      </c>
      <c r="O83" s="51">
        <f t="shared" si="17"/>
        <v>0</v>
      </c>
      <c r="P83" s="51">
        <f t="shared" si="17"/>
        <v>0</v>
      </c>
      <c r="Q83" s="51">
        <f t="shared" si="15"/>
        <v>0</v>
      </c>
    </row>
    <row r="84" spans="2:17" ht="29.25" customHeight="1" x14ac:dyDescent="0.45">
      <c r="B84" s="52" t="s">
        <v>75</v>
      </c>
      <c r="C84" s="54">
        <v>0</v>
      </c>
      <c r="D84" s="54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f t="shared" si="15"/>
        <v>0</v>
      </c>
    </row>
    <row r="85" spans="2:17" ht="28.5" x14ac:dyDescent="0.45">
      <c r="B85" s="62" t="s">
        <v>65</v>
      </c>
      <c r="C85" s="63">
        <f>+C76+C11</f>
        <v>191121879</v>
      </c>
      <c r="D85" s="63">
        <f>+D76+D11</f>
        <v>0</v>
      </c>
      <c r="E85" s="63">
        <f t="shared" ref="E85:P85" si="18">+E76+E11</f>
        <v>8146936.0099999998</v>
      </c>
      <c r="F85" s="63">
        <f>+F76+F11</f>
        <v>10932784.92</v>
      </c>
      <c r="G85" s="63">
        <f t="shared" si="18"/>
        <v>0</v>
      </c>
      <c r="H85" s="63">
        <f t="shared" si="18"/>
        <v>0</v>
      </c>
      <c r="I85" s="63">
        <f t="shared" si="18"/>
        <v>0</v>
      </c>
      <c r="J85" s="63">
        <f t="shared" si="18"/>
        <v>0</v>
      </c>
      <c r="K85" s="63">
        <f t="shared" si="18"/>
        <v>0</v>
      </c>
      <c r="L85" s="63">
        <f t="shared" si="18"/>
        <v>0</v>
      </c>
      <c r="M85" s="63">
        <f t="shared" si="18"/>
        <v>0</v>
      </c>
      <c r="N85" s="63">
        <f t="shared" si="18"/>
        <v>0</v>
      </c>
      <c r="O85" s="63">
        <f>+O76+O11</f>
        <v>0</v>
      </c>
      <c r="P85" s="63">
        <f t="shared" si="18"/>
        <v>0</v>
      </c>
      <c r="Q85" s="63">
        <f>+Q76+Q11</f>
        <v>19079720.93</v>
      </c>
    </row>
    <row r="86" spans="2:17" ht="28.5" x14ac:dyDescent="0.45">
      <c r="B86" s="64" t="s">
        <v>117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</row>
    <row r="87" spans="2:17" ht="17.25" customHeight="1" x14ac:dyDescent="0.45"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</row>
    <row r="88" spans="2:17" ht="17.25" customHeight="1" x14ac:dyDescent="0.45"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</row>
    <row r="89" spans="2:17" ht="17.25" customHeight="1" x14ac:dyDescent="0.45"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</row>
    <row r="90" spans="2:17" ht="17.25" customHeight="1" x14ac:dyDescent="0.45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</row>
    <row r="91" spans="2:17" ht="17.25" customHeight="1" x14ac:dyDescent="0.45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</row>
    <row r="92" spans="2:17" ht="17.2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2:17" ht="18.75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2:17" ht="18.75" x14ac:dyDescent="0.3">
      <c r="B94" s="7"/>
      <c r="C94" s="7"/>
      <c r="D94" s="7"/>
      <c r="E94" s="18"/>
      <c r="F94" s="18"/>
      <c r="G94" s="18"/>
      <c r="H94" s="18"/>
      <c r="I94" s="18"/>
      <c r="J94" s="7"/>
      <c r="K94" s="7"/>
      <c r="L94" s="7"/>
      <c r="M94" s="7"/>
      <c r="N94" s="7"/>
      <c r="O94" s="7"/>
      <c r="P94" s="7"/>
      <c r="Q94" s="18"/>
    </row>
    <row r="95" spans="2:17" ht="18.75" x14ac:dyDescent="0.3">
      <c r="B95" s="7"/>
      <c r="C95" s="7"/>
      <c r="D95" s="7"/>
      <c r="E95" s="7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8"/>
    </row>
    <row r="96" spans="2:17" s="7" customFormat="1" ht="20.25" x14ac:dyDescent="0.3">
      <c r="B96" s="78" t="s">
        <v>115</v>
      </c>
      <c r="C96" s="78"/>
      <c r="D96" s="90" t="s">
        <v>96</v>
      </c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</row>
    <row r="97" spans="2:17" s="7" customFormat="1" ht="20.25" x14ac:dyDescent="0.3">
      <c r="B97" s="78" t="s">
        <v>114</v>
      </c>
      <c r="C97" s="78"/>
      <c r="D97" s="90" t="s">
        <v>113</v>
      </c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</row>
    <row r="98" spans="2:17" s="7" customFormat="1" ht="20.25" x14ac:dyDescent="0.3">
      <c r="B98" s="78" t="s">
        <v>116</v>
      </c>
      <c r="C98" s="78"/>
      <c r="D98" s="90" t="s">
        <v>112</v>
      </c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</row>
    <row r="99" spans="2:17" s="7" customFormat="1" ht="18.75" x14ac:dyDescent="0.3"/>
    <row r="100" spans="2:17" s="7" customFormat="1" ht="18.75" x14ac:dyDescent="0.3"/>
    <row r="101" spans="2:17" s="7" customFormat="1" ht="18.75" x14ac:dyDescent="0.3"/>
    <row r="102" spans="2:17" s="7" customFormat="1" ht="18.75" x14ac:dyDescent="0.3"/>
    <row r="103" spans="2:17" s="7" customFormat="1" ht="20.25" x14ac:dyDescent="0.3">
      <c r="B103" s="92" t="s">
        <v>118</v>
      </c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2:17" s="7" customFormat="1" ht="20.25" x14ac:dyDescent="0.3">
      <c r="B104" s="93" t="s">
        <v>119</v>
      </c>
      <c r="C104" s="93"/>
      <c r="D104" s="93"/>
      <c r="E104" s="93"/>
      <c r="G104" s="91" t="s">
        <v>111</v>
      </c>
      <c r="H104" s="91"/>
      <c r="I104" s="91"/>
    </row>
    <row r="105" spans="2:17" s="7" customFormat="1" ht="20.25" x14ac:dyDescent="0.3">
      <c r="B105" s="93" t="s">
        <v>120</v>
      </c>
      <c r="C105" s="93"/>
      <c r="D105" s="93"/>
      <c r="G105" s="91" t="s">
        <v>98</v>
      </c>
      <c r="H105" s="91"/>
      <c r="I105" s="91"/>
    </row>
    <row r="106" spans="2:17" ht="18.75" x14ac:dyDescent="0.3"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ht="18.75" x14ac:dyDescent="0.3">
      <c r="C107" s="15"/>
      <c r="D107" s="15"/>
      <c r="E107" s="15"/>
      <c r="F107" s="15"/>
      <c r="G107" s="15"/>
      <c r="H107" s="15"/>
      <c r="I107" s="7"/>
      <c r="J107" s="7"/>
      <c r="K107" s="7"/>
      <c r="L107" s="7"/>
      <c r="M107" s="7"/>
      <c r="N107" s="7"/>
      <c r="O107" s="7"/>
      <c r="P107" s="7"/>
      <c r="Q107" s="7"/>
    </row>
    <row r="108" spans="2:17" ht="18.75" x14ac:dyDescent="0.3">
      <c r="C108" s="15"/>
      <c r="D108" s="15"/>
      <c r="E108" s="15"/>
      <c r="F108" s="15"/>
      <c r="G108" s="15"/>
      <c r="H108" s="15"/>
      <c r="I108" s="7"/>
      <c r="J108" s="7"/>
      <c r="K108" s="7"/>
      <c r="L108" s="7"/>
      <c r="M108" s="7"/>
      <c r="N108" s="7"/>
      <c r="O108" s="7"/>
      <c r="P108" s="7"/>
      <c r="Q108" s="7"/>
    </row>
  </sheetData>
  <mergeCells count="20">
    <mergeCell ref="G104:I104"/>
    <mergeCell ref="G105:I105"/>
    <mergeCell ref="B103:Q103"/>
    <mergeCell ref="B104:E104"/>
    <mergeCell ref="B105:D105"/>
    <mergeCell ref="B96:C96"/>
    <mergeCell ref="B97:C97"/>
    <mergeCell ref="B98:C98"/>
    <mergeCell ref="B4:Q4"/>
    <mergeCell ref="B5:Q5"/>
    <mergeCell ref="B9:B10"/>
    <mergeCell ref="C9:C10"/>
    <mergeCell ref="D9:D10"/>
    <mergeCell ref="B6:Q6"/>
    <mergeCell ref="B7:Q7"/>
    <mergeCell ref="B8:Q8"/>
    <mergeCell ref="E9:Q9"/>
    <mergeCell ref="D96:Q96"/>
    <mergeCell ref="D97:Q97"/>
    <mergeCell ref="D98:Q98"/>
  </mergeCells>
  <pageMargins left="0.48" right="0.64" top="0.33" bottom="0.2" header="0.33" footer="6.98"/>
  <pageSetup scale="35" orientation="portrait" r:id="rId1"/>
  <rowBreaks count="1" manualBreakCount="1">
    <brk id="68" min="1" max="16" man="1"/>
  </rowBreaks>
  <ignoredErrors>
    <ignoredError sqref="E11 Q54 Q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2024-03-01T15:14:16Z</cp:lastPrinted>
  <dcterms:created xsi:type="dcterms:W3CDTF">2021-07-29T18:58:50Z</dcterms:created>
  <dcterms:modified xsi:type="dcterms:W3CDTF">2024-03-04T13:23:24Z</dcterms:modified>
</cp:coreProperties>
</file>