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ENERO 2024\"/>
    </mc:Choice>
  </mc:AlternateContent>
  <xr:revisionPtr revIDLastSave="0" documentId="13_ncr:1_{E1F2A6B4-45CD-40F8-B0C3-DF3F0902723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'!$B$2:$Q$100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2" l="1"/>
  <c r="C78" i="2"/>
  <c r="C75" i="2"/>
  <c r="C74" i="2" s="1"/>
  <c r="C70" i="2"/>
  <c r="C67" i="2"/>
  <c r="C62" i="2"/>
  <c r="C52" i="2"/>
  <c r="C45" i="2"/>
  <c r="C36" i="2"/>
  <c r="C26" i="2"/>
  <c r="C16" i="2"/>
  <c r="C10" i="2"/>
  <c r="C9" i="2" l="1"/>
  <c r="E62" i="2" l="1"/>
  <c r="D45" i="2"/>
  <c r="E45" i="2"/>
  <c r="D36" i="2"/>
  <c r="E36" i="2"/>
  <c r="D26" i="2"/>
  <c r="E26" i="2"/>
  <c r="P62" i="2"/>
  <c r="P16" i="2"/>
  <c r="N16" i="2"/>
  <c r="O10" i="2"/>
  <c r="O62" i="2"/>
  <c r="O52" i="2"/>
  <c r="O26" i="2"/>
  <c r="O16" i="2"/>
  <c r="E16" i="2"/>
  <c r="F16" i="2"/>
  <c r="G16" i="2"/>
  <c r="H16" i="2"/>
  <c r="I16" i="2"/>
  <c r="J16" i="2"/>
  <c r="K16" i="2"/>
  <c r="L16" i="2"/>
  <c r="M16" i="2"/>
  <c r="F26" i="2"/>
  <c r="G26" i="2"/>
  <c r="H26" i="2"/>
  <c r="I26" i="2"/>
  <c r="J26" i="2"/>
  <c r="K26" i="2"/>
  <c r="L26" i="2"/>
  <c r="M26" i="2"/>
  <c r="N26" i="2"/>
  <c r="E52" i="2"/>
  <c r="F52" i="2"/>
  <c r="G52" i="2"/>
  <c r="H52" i="2"/>
  <c r="I52" i="2"/>
  <c r="J52" i="2"/>
  <c r="K52" i="2"/>
  <c r="L52" i="2"/>
  <c r="M52" i="2"/>
  <c r="N52" i="2"/>
  <c r="N62" i="2"/>
  <c r="E67" i="2"/>
  <c r="E70" i="2"/>
  <c r="E75" i="2"/>
  <c r="E78" i="2"/>
  <c r="E74" i="2" s="1"/>
  <c r="F78" i="2"/>
  <c r="G78" i="2"/>
  <c r="H78" i="2"/>
  <c r="I78" i="2"/>
  <c r="J78" i="2"/>
  <c r="K78" i="2"/>
  <c r="L78" i="2"/>
  <c r="M78" i="2"/>
  <c r="N78" i="2"/>
  <c r="O78" i="2"/>
  <c r="E81" i="2"/>
  <c r="F81" i="2"/>
  <c r="G81" i="2"/>
  <c r="H81" i="2"/>
  <c r="I81" i="2"/>
  <c r="J81" i="2"/>
  <c r="K81" i="2"/>
  <c r="L81" i="2"/>
  <c r="M81" i="2"/>
  <c r="N81" i="2"/>
  <c r="O81" i="2"/>
  <c r="O9" i="2" l="1"/>
  <c r="O83" i="2" s="1"/>
  <c r="Q82" i="2" l="1"/>
  <c r="P81" i="2"/>
  <c r="Q80" i="2"/>
  <c r="Q79" i="2"/>
  <c r="P78" i="2"/>
  <c r="Q77" i="2"/>
  <c r="Q76" i="2"/>
  <c r="Q75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P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P26" i="2"/>
  <c r="Q25" i="2"/>
  <c r="Q24" i="2"/>
  <c r="Q23" i="2"/>
  <c r="Q22" i="2"/>
  <c r="Q21" i="2"/>
  <c r="Q20" i="2"/>
  <c r="Q19" i="2"/>
  <c r="Q18" i="2"/>
  <c r="Q17" i="2"/>
  <c r="Q15" i="2"/>
  <c r="Q14" i="2"/>
  <c r="Q13" i="2"/>
  <c r="Q12" i="2"/>
  <c r="Q11" i="2"/>
  <c r="P10" i="2"/>
  <c r="N10" i="2"/>
  <c r="N9" i="2" s="1"/>
  <c r="M10" i="2"/>
  <c r="L10" i="2"/>
  <c r="K10" i="2"/>
  <c r="J10" i="2"/>
  <c r="I10" i="2"/>
  <c r="H10" i="2"/>
  <c r="G10" i="2"/>
  <c r="F10" i="2"/>
  <c r="E10" i="2"/>
  <c r="D52" i="2"/>
  <c r="Q78" i="2" l="1"/>
  <c r="Q16" i="2"/>
  <c r="Q81" i="2"/>
  <c r="Q74" i="2"/>
  <c r="Q26" i="2"/>
  <c r="Q52" i="2"/>
  <c r="Q10" i="2"/>
  <c r="P9" i="2" l="1"/>
  <c r="M9" i="2" l="1"/>
  <c r="K9" i="2"/>
  <c r="L9" i="2"/>
  <c r="K83" i="2" l="1"/>
  <c r="G9" i="2"/>
  <c r="F9" i="2"/>
  <c r="F83" i="2" s="1"/>
  <c r="E9" i="2" l="1"/>
  <c r="P83" i="2"/>
  <c r="N83" i="2"/>
  <c r="M83" i="2"/>
  <c r="L83" i="2"/>
  <c r="J9" i="2"/>
  <c r="J83" i="2" s="1"/>
  <c r="I9" i="2"/>
  <c r="I83" i="2" s="1"/>
  <c r="H9" i="2"/>
  <c r="H83" i="2" s="1"/>
  <c r="G83" i="2"/>
  <c r="Q9" i="2" l="1"/>
  <c r="Q83" i="2" s="1"/>
  <c r="E83" i="2"/>
  <c r="D81" i="2"/>
  <c r="D78" i="2"/>
  <c r="D75" i="2"/>
  <c r="D70" i="2"/>
  <c r="D67" i="2"/>
  <c r="D62" i="2"/>
  <c r="D16" i="2"/>
  <c r="D10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4" i="2" l="1"/>
  <c r="D9" i="2" s="1"/>
  <c r="D83" i="2" s="1"/>
  <c r="C83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<sst xmlns="http://schemas.openxmlformats.org/spreadsheetml/2006/main" count="205" uniqueCount="122">
  <si>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</si>
  <si>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</si>
  <si>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</si>
  <si>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</si>
  <si>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</si>
  <si>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</si>
  <si>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</si>
  <si>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</si>
  <si>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</si>
  <si>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</si>
  <si>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</si>
  <si>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</si>
  <si>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</si>
  <si>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</si>
  <si>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</si>
  <si>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</si>
  <si>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</si>
  <si>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</si>
  <si>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</si>
  <si>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</si>
  <si>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</si>
  <si>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</si>
  <si>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</si>
  <si>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</si>
  <si>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</si>
  <si>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</si>
  <si>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</si>
  <si>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</si>
  <si>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</si>
  <si>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</si>
  <si>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</si>
  <si>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</si>
  <si>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</si>
  <si>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</si>
  <si>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</si>
  <si>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</si>
  <si>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</si>
  <si>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</si>
  <si>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</si>
  <si>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</si>
  <si>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</si>
  <si>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</si>
  <si>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</si>
  <si>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</si>
  <si>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</si>
  <si>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</si>
  <si>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</si>
  <si>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</si>
  <si>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</si>
  <si>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</si>
  <si>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</si>
  <si>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</si>
  <si>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</si>
  <si>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</si>
  <si>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</si>
  <si>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</si>
  <si>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</si>
  <si>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</si>
  <si>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</si>
  <si>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</si>
  <si>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</si>
  <si>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</si>
  <si>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</si>
  <si>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</si>
  <si>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</si>
  <si>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</si>
  <si>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</si>
  <si>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</si>
  <si>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</si>
  <si>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</si>
  <si>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</si>
  <si>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</si>
  <si>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</si>
  <si>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</si>
  <si>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</si>
  <si>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</si>
  <si>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</si>
  <si>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</si>
  <si>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</si>
  <si>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</si>
  <si>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</si>
  <si>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</si>
  <si>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</si>
  <si>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</si>
  <si>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</si>
  <si>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</si>
  <si>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</si>
  <si>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</si>
  <si>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</si>
  <si>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</si>
  <si>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</si>
  <si>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</si>
  <si>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</si>
  <si>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</si>
  <si>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</si>
  <si>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</si>
  <si>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</si>
  <si>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</si>
  <si>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</si>
  <si>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</si>
  <si>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</si>
  <si>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</si>
  <si>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</si>
  <si>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</si>
  <si>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</si>
  <si>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</si>
  <si>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</si>
  <si>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</si>
  <si>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</si>
  <si>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</si>
  <si>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</si>
  <si>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Sistema de Información de la Gestión Financiera ( SIGEF)</t>
    </r>
  </si>
  <si>
    <t xml:space="preserve">Aprobado por      </t>
  </si>
  <si>
    <t xml:space="preserve"> Enc. Depto. Administrativo y  Financiero</t>
  </si>
  <si>
    <t xml:space="preserve"> Autorizado por</t>
  </si>
  <si>
    <t>Enero 2024</t>
  </si>
  <si>
    <t xml:space="preserve">                                 Aprobado por</t>
  </si>
  <si>
    <t xml:space="preserve">                                   Preparado por </t>
  </si>
  <si>
    <t xml:space="preserve">                             Ilania Quezada Luciano</t>
  </si>
  <si>
    <t xml:space="preserve">                             Enc. de Presupuesto</t>
  </si>
  <si>
    <t xml:space="preserve">                                                                       Director Ejecutivo</t>
  </si>
  <si>
    <t xml:space="preserve">                                                                                                                                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</si>
</sst>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10" xfId="0" applyBorder="1"/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2" fillId="4" borderId="3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4" fontId="7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43" fontId="7" fillId="0" borderId="0" xfId="1" applyFont="1"/>
    <xf numFmtId="43" fontId="6" fillId="0" borderId="7" xfId="1" applyFont="1" applyBorder="1"/>
    <xf numFmtId="0" fontId="6" fillId="0" borderId="0" xfId="0" applyFont="1" applyAlignment="1">
      <alignment horizontal="left" vertical="justify" wrapText="1" indent="2"/>
    </xf>
    <xf numFmtId="43" fontId="6" fillId="0" borderId="0" xfId="1" applyFont="1" applyBorder="1"/>
    <xf numFmtId="43" fontId="7" fillId="0" borderId="0" xfId="1" applyFont="1" applyBorder="1"/>
    <xf numFmtId="0" fontId="7" fillId="0" borderId="0" xfId="0" applyFont="1" applyAlignment="1">
      <alignment horizontal="left" vertical="justify" wrapText="1" indent="2"/>
    </xf>
    <xf numFmtId="43" fontId="7" fillId="0" borderId="1" xfId="1" applyFont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3" fillId="0" borderId="5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2" fillId="4" borderId="11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157005</xdr:colOff>
      <xdr:row>1</xdr:row>
      <xdr:rowOff>62802</xdr:rowOff>
    </xdr:from>
    <xdr:to>
      <xdr:col>1</xdr:col>
      <xdr:colOff>2292280</xdr:colOff>
      <xdr:row>5</xdr:row>
      <xdr:rowOff>183802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46" y="439615"/>
          <a:ext cx="2135275" cy="1220038"/>
        </a:xfrm>
        <a:prstGeom prst="rect">
          <a:avLst/>
        </a:prstGeom>
      </xdr:spPr>
    </xdr:pic>
    <xdr:clientData/>
  </xdr:twoCellAnchor>
  <xdr:twoCellAnchor editAs="oneCell">
    <xdr:from>
      <xdr:col>4</xdr:col>
      <xdr:colOff>910632</xdr:colOff>
      <xdr:row>1</xdr:row>
      <xdr:rowOff>94204</xdr:rowOff>
    </xdr:from>
    <xdr:to>
      <xdr:col>16</xdr:col>
      <xdr:colOff>1235110</xdr:colOff>
      <xdr:row>5</xdr:row>
      <xdr:rowOff>157006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0247" y="282611"/>
          <a:ext cx="2062006" cy="116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57" t="s">
        <v>92</v>
      </c>
      <c r="D3" s="58"/>
      <c r="E3" s="58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5" t="s">
        <v>93</v>
      </c>
      <c r="D4" s="56"/>
      <c r="E4" s="56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4" t="s">
        <v>94</v>
      </c>
      <c r="D5" s="65"/>
      <c r="E5" s="65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5" t="s">
        <v>101</v>
      </c>
      <c r="D6" s="56"/>
      <c r="E6" s="56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9" t="s">
        <v>76</v>
      </c>
      <c r="D7" s="60"/>
      <c r="E7" s="60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1" t="s">
        <v>66</v>
      </c>
      <c r="D8" s="62" t="s">
        <v>91</v>
      </c>
      <c r="E8" s="62" t="s">
        <v>90</v>
      </c>
      <c r="F8" s="27"/>
    </row>
    <row r="9" spans="2:16" ht="23.25" customHeight="1" x14ac:dyDescent="0.3">
      <c r="C9" s="61"/>
      <c r="D9" s="63"/>
      <c r="E9" s="63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67" t="s">
        <v>103</v>
      </c>
      <c r="D91" s="67"/>
      <c r="E91" s="30" t="s">
        <v>96</v>
      </c>
      <c r="F91" s="30"/>
      <c r="G91" s="15"/>
    </row>
    <row r="92" spans="3:7" ht="16.5" x14ac:dyDescent="0.25">
      <c r="C92" s="67" t="s">
        <v>108</v>
      </c>
      <c r="D92" s="67"/>
      <c r="E92" s="30" t="s">
        <v>109</v>
      </c>
      <c r="F92" s="30"/>
      <c r="G92" s="16"/>
    </row>
    <row r="93" spans="3:7" ht="18.75" customHeight="1" x14ac:dyDescent="0.25">
      <c r="C93" s="67" t="s">
        <v>102</v>
      </c>
      <c r="D93" s="67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66" t="s">
        <v>100</v>
      </c>
      <c r="D95" s="66"/>
      <c r="E95" s="66"/>
      <c r="F95" s="66"/>
      <c r="G95" s="7"/>
    </row>
    <row r="96" spans="3:7" ht="18.75" x14ac:dyDescent="0.3">
      <c r="C96" s="66" t="s">
        <v>97</v>
      </c>
      <c r="D96" s="66"/>
      <c r="E96" s="66"/>
      <c r="F96" s="66"/>
      <c r="G96" s="7"/>
    </row>
    <row r="97" spans="3:7" ht="18.75" x14ac:dyDescent="0.3">
      <c r="C97" s="66" t="s">
        <v>98</v>
      </c>
      <c r="D97" s="66"/>
      <c r="E97" s="66"/>
      <c r="F97" s="66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02"/>
  <sheetViews>
    <sheetView showGridLines="0" tabSelected="1" zoomScale="91" zoomScaleNormal="91" zoomScaleSheetLayoutView="50" workbookViewId="0">
      <selection activeCell="C27" sqref="C27"/>
    </sheetView>
  </sheetViews>
  <sheetFormatPr defaultColWidth="11.42578125" defaultRowHeight="15" x14ac:dyDescent="0.25"/>
  <cols>
    <col min="1" max="1" width="3.140625" customWidth="1"/>
    <col min="2" max="2" width="114.5703125" customWidth="1"/>
    <col min="3" max="3" width="32.42578125" customWidth="1"/>
    <col min="4" max="4" width="27.7109375" customWidth="1"/>
    <col min="5" max="5" width="26" customWidth="1"/>
    <col min="6" max="15" width="19.5703125" hidden="1" customWidth="1"/>
    <col min="16" max="16" width="0.85546875" hidden="1" customWidth="1"/>
    <col min="17" max="17" width="28.5703125" customWidth="1"/>
    <col min="19" max="19" width="18.140625" customWidth="1"/>
  </cols>
  <sheetData>
    <row r="2" spans="2:19" ht="28.5" customHeight="1" x14ac:dyDescent="0.25">
      <c r="B2" s="69" t="s">
        <v>92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2:19" ht="21" customHeight="1" x14ac:dyDescent="0.25">
      <c r="B3" s="71" t="s">
        <v>93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19" ht="15.75" customHeight="1" x14ac:dyDescent="0.25">
      <c r="B4" s="76" t="s">
        <v>115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2:19" ht="21.75" customHeight="1" x14ac:dyDescent="0.25">
      <c r="B5" s="78" t="s">
        <v>95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2:19" ht="17.25" customHeight="1" x14ac:dyDescent="0.25">
      <c r="B6" s="56" t="s">
        <v>76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2:19" ht="24" customHeight="1" x14ac:dyDescent="0.25">
      <c r="B7" s="73" t="s">
        <v>66</v>
      </c>
      <c r="C7" s="74" t="s">
        <v>91</v>
      </c>
      <c r="D7" s="74" t="s">
        <v>90</v>
      </c>
      <c r="E7" s="80" t="s">
        <v>110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</row>
    <row r="8" spans="2:19" ht="21" customHeight="1" x14ac:dyDescent="0.3">
      <c r="B8" s="73"/>
      <c r="C8" s="75"/>
      <c r="D8" s="75"/>
      <c r="E8" s="43" t="s">
        <v>78</v>
      </c>
      <c r="F8" s="43" t="s">
        <v>79</v>
      </c>
      <c r="G8" s="43" t="s">
        <v>80</v>
      </c>
      <c r="H8" s="43" t="s">
        <v>81</v>
      </c>
      <c r="I8" s="44" t="s">
        <v>82</v>
      </c>
      <c r="J8" s="43" t="s">
        <v>83</v>
      </c>
      <c r="K8" s="44" t="s">
        <v>84</v>
      </c>
      <c r="L8" s="43" t="s">
        <v>85</v>
      </c>
      <c r="M8" s="43" t="s">
        <v>86</v>
      </c>
      <c r="N8" s="43" t="s">
        <v>87</v>
      </c>
      <c r="O8" s="43" t="s">
        <v>88</v>
      </c>
      <c r="P8" s="44" t="s">
        <v>89</v>
      </c>
      <c r="Q8" s="43" t="s">
        <v>77</v>
      </c>
    </row>
    <row r="9" spans="2:19" ht="18" customHeight="1" x14ac:dyDescent="0.3">
      <c r="B9" s="8" t="s">
        <v>0</v>
      </c>
      <c r="C9" s="20">
        <f>+C10+C16+C26+C36+C45+C52+C62+C67+C70+C74</f>
        <v>191121879</v>
      </c>
      <c r="D9" s="9">
        <f>+D10+D16+D26+D36+D45+D52+D63+D67+D70+D74</f>
        <v>0</v>
      </c>
      <c r="E9" s="20">
        <f>+E10+E16+E26+E36+E45+E52+E63+E67+E70</f>
        <v>8146936.0099999998</v>
      </c>
      <c r="F9" s="20">
        <f t="shared" ref="F9:G9" si="0">+F10+F16+F26+F36+F45+F52+F63+F67+F70</f>
        <v>0</v>
      </c>
      <c r="G9" s="20">
        <f t="shared" si="0"/>
        <v>0</v>
      </c>
      <c r="H9" s="20">
        <f t="shared" ref="H9:J9" si="1">+H10+H16+H26+H36+H45+H52+H63+H67+H70+H74</f>
        <v>0</v>
      </c>
      <c r="I9" s="20">
        <f t="shared" si="1"/>
        <v>0</v>
      </c>
      <c r="J9" s="20">
        <f t="shared" si="1"/>
        <v>0</v>
      </c>
      <c r="K9" s="20">
        <f>+K10+K16+K26+K36+K45+K52+K63+K67+K70+K74</f>
        <v>0</v>
      </c>
      <c r="L9" s="20">
        <f t="shared" ref="L9:M9" si="2">+L10+L16+L26+L36+L45+L52+L63+L67+L70+L74</f>
        <v>0</v>
      </c>
      <c r="M9" s="20">
        <f t="shared" si="2"/>
        <v>0</v>
      </c>
      <c r="N9" s="20">
        <f>+N10+N16+N26+N36+N45+N52+N62+N67+N70+N74</f>
        <v>0</v>
      </c>
      <c r="O9" s="20">
        <f>+O10+O16+O26+O36+O45+O52+O62+O67+O70+O74</f>
        <v>0</v>
      </c>
      <c r="P9" s="20">
        <f>+P10+P16+P26+P36+P45+P52+P62+P67+P70+P74</f>
        <v>0</v>
      </c>
      <c r="Q9" s="20">
        <f>+E9+F9+G9+H9+I9+J9+K9+L9+M9+N9+O9+P9</f>
        <v>8146936.0099999998</v>
      </c>
      <c r="S9" s="12"/>
    </row>
    <row r="10" spans="2:19" ht="16.5" customHeight="1" x14ac:dyDescent="0.3">
      <c r="B10" s="10" t="s">
        <v>1</v>
      </c>
      <c r="C10" s="35">
        <f>+C11+C12+C13+C14+C15</f>
        <v>155622649</v>
      </c>
      <c r="D10" s="45">
        <f>+D11+D12+D13+D14+D15</f>
        <v>0</v>
      </c>
      <c r="E10" s="48">
        <f t="shared" ref="E10:P10" si="3">+E11+E12+E13+E14+E15</f>
        <v>7846696.0199999996</v>
      </c>
      <c r="F10" s="48">
        <f t="shared" si="3"/>
        <v>0</v>
      </c>
      <c r="G10" s="48">
        <f t="shared" si="3"/>
        <v>0</v>
      </c>
      <c r="H10" s="48">
        <f t="shared" si="3"/>
        <v>0</v>
      </c>
      <c r="I10" s="48">
        <f t="shared" si="3"/>
        <v>0</v>
      </c>
      <c r="J10" s="48">
        <f t="shared" si="3"/>
        <v>0</v>
      </c>
      <c r="K10" s="48">
        <f t="shared" si="3"/>
        <v>0</v>
      </c>
      <c r="L10" s="48">
        <f t="shared" si="3"/>
        <v>0</v>
      </c>
      <c r="M10" s="48">
        <f t="shared" si="3"/>
        <v>0</v>
      </c>
      <c r="N10" s="48">
        <f t="shared" si="3"/>
        <v>0</v>
      </c>
      <c r="O10" s="48">
        <f>+O11+O12+O13+O14+O15</f>
        <v>0</v>
      </c>
      <c r="P10" s="48">
        <f t="shared" si="3"/>
        <v>0</v>
      </c>
      <c r="Q10" s="48">
        <f t="shared" ref="Q10:Q75" si="4">+E10+F10+G10+H10+I10+J10+K10+L10+M10+N10+O10+P10</f>
        <v>7846696.0199999996</v>
      </c>
      <c r="S10" s="17"/>
    </row>
    <row r="11" spans="2:19" ht="16.5" customHeight="1" x14ac:dyDescent="0.3">
      <c r="B11" s="11" t="s">
        <v>2</v>
      </c>
      <c r="C11" s="19">
        <v>120484985</v>
      </c>
      <c r="D11" s="36">
        <v>0</v>
      </c>
      <c r="E11" s="18">
        <v>6774500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>
        <f t="shared" si="4"/>
        <v>6774500</v>
      </c>
    </row>
    <row r="12" spans="2:19" ht="15.75" customHeight="1" x14ac:dyDescent="0.3">
      <c r="B12" s="11" t="s">
        <v>3</v>
      </c>
      <c r="C12" s="19">
        <v>18031000</v>
      </c>
      <c r="D12" s="36">
        <v>0</v>
      </c>
      <c r="E12" s="18">
        <v>56000</v>
      </c>
      <c r="F12" s="4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>
        <f t="shared" si="4"/>
        <v>56000</v>
      </c>
    </row>
    <row r="13" spans="2:19" ht="16.5" customHeight="1" x14ac:dyDescent="0.3">
      <c r="B13" s="11" t="s">
        <v>4</v>
      </c>
      <c r="C13" s="19">
        <v>0</v>
      </c>
      <c r="D13" s="36">
        <v>0</v>
      </c>
      <c r="E13" s="18">
        <v>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>
        <f t="shared" si="4"/>
        <v>0</v>
      </c>
      <c r="R13" s="6"/>
    </row>
    <row r="14" spans="2:19" ht="16.5" customHeight="1" x14ac:dyDescent="0.3">
      <c r="B14" s="11" t="s">
        <v>5</v>
      </c>
      <c r="C14" s="19">
        <v>0</v>
      </c>
      <c r="D14" s="36">
        <v>0</v>
      </c>
      <c r="E14" s="18">
        <v>0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>
        <f t="shared" si="4"/>
        <v>0</v>
      </c>
    </row>
    <row r="15" spans="2:19" ht="18.75" customHeight="1" x14ac:dyDescent="0.3">
      <c r="B15" s="11" t="s">
        <v>6</v>
      </c>
      <c r="C15" s="19">
        <v>17106664</v>
      </c>
      <c r="D15" s="36">
        <v>0</v>
      </c>
      <c r="E15" s="18">
        <v>1016196.02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>
        <f t="shared" si="4"/>
        <v>1016196.02</v>
      </c>
    </row>
    <row r="16" spans="2:19" ht="16.5" customHeight="1" x14ac:dyDescent="0.3">
      <c r="B16" s="10" t="s">
        <v>7</v>
      </c>
      <c r="C16" s="35">
        <f>+C17+C18+C19+C20+C21+C22+C23+C24+C25</f>
        <v>24314230</v>
      </c>
      <c r="D16" s="45">
        <f>+D17+D18+D19+D20+D21+D22+D23+D24+D25</f>
        <v>0</v>
      </c>
      <c r="E16" s="48">
        <f t="shared" ref="E16:M16" si="5">+E17+E18+E19+E20+E21+E22+E23+E24+E25</f>
        <v>272239.99</v>
      </c>
      <c r="F16" s="48">
        <f t="shared" si="5"/>
        <v>0</v>
      </c>
      <c r="G16" s="48">
        <f>+G17+G18+G19+G20+G21+G22+G23+G24+G25</f>
        <v>0</v>
      </c>
      <c r="H16" s="48">
        <f>+H17+H18+H19+H20+H21+H22+H23+H24+H25</f>
        <v>0</v>
      </c>
      <c r="I16" s="48">
        <f t="shared" si="5"/>
        <v>0</v>
      </c>
      <c r="J16" s="48">
        <f t="shared" si="5"/>
        <v>0</v>
      </c>
      <c r="K16" s="48">
        <f t="shared" si="5"/>
        <v>0</v>
      </c>
      <c r="L16" s="48">
        <f t="shared" si="5"/>
        <v>0</v>
      </c>
      <c r="M16" s="48">
        <f t="shared" si="5"/>
        <v>0</v>
      </c>
      <c r="N16" s="48">
        <f>+N17+N18+N19+N20+N21+N22+N23+N24+N25</f>
        <v>0</v>
      </c>
      <c r="O16" s="48">
        <f>+O17+O18+O19+O20+O21+O22+O23+O24+O25</f>
        <v>0</v>
      </c>
      <c r="P16" s="48">
        <f>+P17+P18+P19+P20+P21+P22+P23+P24+P25</f>
        <v>0</v>
      </c>
      <c r="Q16" s="48">
        <f t="shared" si="4"/>
        <v>272239.99</v>
      </c>
    </row>
    <row r="17" spans="2:21" ht="18" customHeight="1" x14ac:dyDescent="0.3">
      <c r="B17" s="11" t="s">
        <v>8</v>
      </c>
      <c r="C17" s="19">
        <v>3330000</v>
      </c>
      <c r="D17" s="36">
        <v>0</v>
      </c>
      <c r="E17" s="18">
        <v>272239.99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>
        <f t="shared" si="4"/>
        <v>272239.99</v>
      </c>
    </row>
    <row r="18" spans="2:21" ht="18.75" customHeight="1" x14ac:dyDescent="0.3">
      <c r="B18" s="11" t="s">
        <v>9</v>
      </c>
      <c r="C18" s="19">
        <v>500000</v>
      </c>
      <c r="D18" s="36">
        <v>0</v>
      </c>
      <c r="E18" s="18">
        <v>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>
        <f t="shared" si="4"/>
        <v>0</v>
      </c>
    </row>
    <row r="19" spans="2:21" ht="15.75" customHeight="1" x14ac:dyDescent="0.3">
      <c r="B19" s="11" t="s">
        <v>10</v>
      </c>
      <c r="C19" s="19">
        <v>8404230</v>
      </c>
      <c r="D19" s="36">
        <v>0</v>
      </c>
      <c r="E19" s="18">
        <v>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>
        <f t="shared" si="4"/>
        <v>0</v>
      </c>
    </row>
    <row r="20" spans="2:21" ht="17.25" customHeight="1" x14ac:dyDescent="0.3">
      <c r="B20" s="11" t="s">
        <v>11</v>
      </c>
      <c r="C20" s="19">
        <v>50000</v>
      </c>
      <c r="D20" s="36">
        <v>0</v>
      </c>
      <c r="E20" s="18"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>
        <f t="shared" si="4"/>
        <v>0</v>
      </c>
    </row>
    <row r="21" spans="2:21" ht="15.75" customHeight="1" x14ac:dyDescent="0.3">
      <c r="B21" s="11" t="s">
        <v>12</v>
      </c>
      <c r="C21" s="19">
        <v>1480000</v>
      </c>
      <c r="D21" s="36">
        <v>0</v>
      </c>
      <c r="E21" s="18">
        <v>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>
        <f t="shared" si="4"/>
        <v>0</v>
      </c>
    </row>
    <row r="22" spans="2:21" ht="16.5" customHeight="1" x14ac:dyDescent="0.3">
      <c r="B22" s="11" t="s">
        <v>13</v>
      </c>
      <c r="C22" s="19">
        <v>5080000</v>
      </c>
      <c r="D22" s="36">
        <v>0</v>
      </c>
      <c r="E22" s="18">
        <v>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>
        <f t="shared" si="4"/>
        <v>0</v>
      </c>
    </row>
    <row r="23" spans="2:21" ht="24.75" customHeight="1" x14ac:dyDescent="0.3">
      <c r="B23" s="50" t="s">
        <v>14</v>
      </c>
      <c r="C23" s="19">
        <v>560000</v>
      </c>
      <c r="D23" s="36">
        <v>0</v>
      </c>
      <c r="E23" s="18">
        <v>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>
        <f t="shared" si="4"/>
        <v>0</v>
      </c>
    </row>
    <row r="24" spans="2:21" ht="19.5" customHeight="1" x14ac:dyDescent="0.3">
      <c r="B24" s="50" t="s">
        <v>15</v>
      </c>
      <c r="C24" s="19">
        <v>4430000</v>
      </c>
      <c r="D24" s="36">
        <v>0</v>
      </c>
      <c r="E24" s="18">
        <v>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>
        <f>+E24+F24+G24+H24+I24+J24+K24+L24+M24+N24+O24+P24</f>
        <v>0</v>
      </c>
    </row>
    <row r="25" spans="2:21" ht="22.5" customHeight="1" x14ac:dyDescent="0.3">
      <c r="B25" s="11" t="s">
        <v>16</v>
      </c>
      <c r="C25" s="19">
        <v>480000</v>
      </c>
      <c r="D25" s="36">
        <v>0</v>
      </c>
      <c r="E25" s="18">
        <v>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>
        <f t="shared" si="4"/>
        <v>0</v>
      </c>
    </row>
    <row r="26" spans="2:21" ht="15.75" customHeight="1" x14ac:dyDescent="0.3">
      <c r="B26" s="10" t="s">
        <v>17</v>
      </c>
      <c r="C26" s="35">
        <f>+C27+C28+C29+C30+C31+C32+C33+C34+C35</f>
        <v>8935000</v>
      </c>
      <c r="D26" s="35">
        <f t="shared" ref="D26:E26" si="6">+D27+D28+D29+D30+D31+D32+D33+D34+D35</f>
        <v>0</v>
      </c>
      <c r="E26" s="35">
        <f t="shared" si="6"/>
        <v>0</v>
      </c>
      <c r="F26" s="48">
        <f t="shared" ref="F26:Q26" si="7">+F27+F28+F29+F30+F31+F32+F33+F34+F35</f>
        <v>0</v>
      </c>
      <c r="G26" s="48">
        <f t="shared" si="7"/>
        <v>0</v>
      </c>
      <c r="H26" s="48">
        <f t="shared" si="7"/>
        <v>0</v>
      </c>
      <c r="I26" s="48">
        <f t="shared" si="7"/>
        <v>0</v>
      </c>
      <c r="J26" s="48">
        <f t="shared" si="7"/>
        <v>0</v>
      </c>
      <c r="K26" s="48">
        <f t="shared" si="7"/>
        <v>0</v>
      </c>
      <c r="L26" s="48">
        <f t="shared" si="7"/>
        <v>0</v>
      </c>
      <c r="M26" s="48">
        <f t="shared" si="7"/>
        <v>0</v>
      </c>
      <c r="N26" s="48">
        <f t="shared" si="7"/>
        <v>0</v>
      </c>
      <c r="O26" s="48">
        <f>+O27+O28+O29+O30+O31+O32+O33+O34+O35</f>
        <v>0</v>
      </c>
      <c r="P26" s="48">
        <f t="shared" si="7"/>
        <v>0</v>
      </c>
      <c r="Q26" s="48">
        <f t="shared" si="7"/>
        <v>0</v>
      </c>
      <c r="R26" s="12"/>
      <c r="S26" s="12"/>
      <c r="T26" s="12"/>
      <c r="U26" s="12"/>
    </row>
    <row r="27" spans="2:21" ht="16.5" customHeight="1" x14ac:dyDescent="0.3">
      <c r="B27" s="11" t="s">
        <v>18</v>
      </c>
      <c r="C27" s="19">
        <v>320000</v>
      </c>
      <c r="D27" s="36">
        <v>0</v>
      </c>
      <c r="E27" s="18">
        <v>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>
        <f t="shared" si="4"/>
        <v>0</v>
      </c>
    </row>
    <row r="28" spans="2:21" ht="17.25" customHeight="1" x14ac:dyDescent="0.3">
      <c r="B28" s="11" t="s">
        <v>19</v>
      </c>
      <c r="C28" s="19">
        <v>140000</v>
      </c>
      <c r="D28" s="36">
        <v>0</v>
      </c>
      <c r="E28" s="18">
        <v>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>
        <f t="shared" si="4"/>
        <v>0</v>
      </c>
      <c r="R28" s="17"/>
      <c r="S28" s="17"/>
      <c r="T28" s="17"/>
      <c r="U28" s="17"/>
    </row>
    <row r="29" spans="2:21" ht="16.5" customHeight="1" x14ac:dyDescent="0.3">
      <c r="B29" s="11" t="s">
        <v>20</v>
      </c>
      <c r="C29" s="19">
        <v>550000</v>
      </c>
      <c r="D29" s="36">
        <v>0</v>
      </c>
      <c r="E29" s="18"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>
        <f t="shared" si="4"/>
        <v>0</v>
      </c>
    </row>
    <row r="30" spans="2:21" ht="17.25" customHeight="1" x14ac:dyDescent="0.3">
      <c r="B30" s="11" t="s">
        <v>21</v>
      </c>
      <c r="C30" s="19">
        <v>30000</v>
      </c>
      <c r="D30" s="36">
        <v>0</v>
      </c>
      <c r="E30" s="18">
        <v>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>
        <f t="shared" si="4"/>
        <v>0</v>
      </c>
    </row>
    <row r="31" spans="2:21" ht="17.25" customHeight="1" x14ac:dyDescent="0.3">
      <c r="B31" s="11" t="s">
        <v>22</v>
      </c>
      <c r="C31" s="19">
        <v>260000</v>
      </c>
      <c r="D31" s="36">
        <v>0</v>
      </c>
      <c r="E31" s="18">
        <v>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>
        <f t="shared" si="4"/>
        <v>0</v>
      </c>
    </row>
    <row r="32" spans="2:21" ht="16.5" customHeight="1" x14ac:dyDescent="0.3">
      <c r="B32" s="11" t="s">
        <v>23</v>
      </c>
      <c r="C32" s="19">
        <v>35000</v>
      </c>
      <c r="D32" s="36">
        <v>0</v>
      </c>
      <c r="E32" s="18">
        <v>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>
        <f t="shared" si="4"/>
        <v>0</v>
      </c>
    </row>
    <row r="33" spans="2:17" ht="24.75" customHeight="1" x14ac:dyDescent="0.3">
      <c r="B33" s="50" t="s">
        <v>24</v>
      </c>
      <c r="C33" s="19">
        <v>6700000</v>
      </c>
      <c r="D33" s="36">
        <v>0</v>
      </c>
      <c r="E33" s="18">
        <v>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f t="shared" si="4"/>
        <v>0</v>
      </c>
    </row>
    <row r="34" spans="2:17" ht="21" customHeight="1" x14ac:dyDescent="0.3">
      <c r="B34" s="50" t="s">
        <v>25</v>
      </c>
      <c r="C34" s="19">
        <v>0</v>
      </c>
      <c r="D34" s="36">
        <v>0</v>
      </c>
      <c r="E34" s="18">
        <v>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>
        <f t="shared" si="4"/>
        <v>0</v>
      </c>
    </row>
    <row r="35" spans="2:17" ht="17.25" customHeight="1" x14ac:dyDescent="0.3">
      <c r="B35" s="11" t="s">
        <v>26</v>
      </c>
      <c r="C35" s="19">
        <v>900000</v>
      </c>
      <c r="D35" s="36">
        <v>0</v>
      </c>
      <c r="E35" s="18">
        <v>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f t="shared" si="4"/>
        <v>0</v>
      </c>
    </row>
    <row r="36" spans="2:17" ht="18.75" x14ac:dyDescent="0.3">
      <c r="B36" s="10" t="s">
        <v>27</v>
      </c>
      <c r="C36" s="35">
        <f>+C37+C38+C39+C40+C41+C42+C43+C44</f>
        <v>1200000</v>
      </c>
      <c r="D36" s="35">
        <f t="shared" ref="D36:E36" si="8">+D37+D38+D39+D40+D41+D42+D43+D44</f>
        <v>0</v>
      </c>
      <c r="E36" s="35">
        <f t="shared" si="8"/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f t="shared" si="4"/>
        <v>0</v>
      </c>
    </row>
    <row r="37" spans="2:17" ht="18.75" x14ac:dyDescent="0.3">
      <c r="B37" s="11" t="s">
        <v>28</v>
      </c>
      <c r="C37" s="19">
        <v>1200000</v>
      </c>
      <c r="D37" s="36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4"/>
        <v>0</v>
      </c>
    </row>
    <row r="38" spans="2:17" ht="24.75" customHeight="1" x14ac:dyDescent="0.3">
      <c r="B38" s="50" t="s">
        <v>29</v>
      </c>
      <c r="C38" s="19">
        <v>0</v>
      </c>
      <c r="D38" s="36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4"/>
        <v>0</v>
      </c>
    </row>
    <row r="39" spans="2:17" ht="24" customHeight="1" x14ac:dyDescent="0.3">
      <c r="B39" s="50" t="s">
        <v>30</v>
      </c>
      <c r="C39" s="19">
        <v>0</v>
      </c>
      <c r="D39" s="36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4"/>
        <v>0</v>
      </c>
    </row>
    <row r="40" spans="2:17" ht="27" customHeight="1" x14ac:dyDescent="0.3">
      <c r="B40" s="50" t="s">
        <v>31</v>
      </c>
      <c r="C40" s="19">
        <v>0</v>
      </c>
      <c r="D40" s="36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4"/>
        <v>0</v>
      </c>
    </row>
    <row r="41" spans="2:17" ht="23.25" customHeight="1" x14ac:dyDescent="0.3">
      <c r="B41" s="50" t="s">
        <v>32</v>
      </c>
      <c r="C41" s="19">
        <v>0</v>
      </c>
      <c r="D41" s="36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f t="shared" si="4"/>
        <v>0</v>
      </c>
    </row>
    <row r="42" spans="2:17" ht="17.25" customHeight="1" x14ac:dyDescent="0.3">
      <c r="B42" s="11" t="s">
        <v>33</v>
      </c>
      <c r="C42" s="19">
        <v>0</v>
      </c>
      <c r="D42" s="36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f t="shared" si="4"/>
        <v>0</v>
      </c>
    </row>
    <row r="43" spans="2:17" ht="16.5" customHeight="1" x14ac:dyDescent="0.3">
      <c r="B43" s="11" t="s">
        <v>34</v>
      </c>
      <c r="C43" s="19">
        <v>0</v>
      </c>
      <c r="D43" s="36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f t="shared" si="4"/>
        <v>0</v>
      </c>
    </row>
    <row r="44" spans="2:17" ht="19.5" customHeight="1" x14ac:dyDescent="0.3">
      <c r="B44" s="50" t="s">
        <v>35</v>
      </c>
      <c r="C44" s="19">
        <v>0</v>
      </c>
      <c r="D44" s="36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f t="shared" si="4"/>
        <v>0</v>
      </c>
    </row>
    <row r="45" spans="2:17" ht="18.75" x14ac:dyDescent="0.3">
      <c r="B45" s="10" t="s">
        <v>36</v>
      </c>
      <c r="C45" s="35">
        <f>+C46+C47+C48+C49+C50+C51</f>
        <v>0</v>
      </c>
      <c r="D45" s="35">
        <f t="shared" ref="D45:E45" si="9">+D46+D47+D48+D49+D50+D51</f>
        <v>0</v>
      </c>
      <c r="E45" s="35">
        <f t="shared" si="9"/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f t="shared" si="4"/>
        <v>0</v>
      </c>
    </row>
    <row r="46" spans="2:17" ht="18.75" x14ac:dyDescent="0.3">
      <c r="B46" s="11" t="s">
        <v>37</v>
      </c>
      <c r="C46" s="19">
        <v>0</v>
      </c>
      <c r="D46" s="36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f t="shared" si="4"/>
        <v>0</v>
      </c>
    </row>
    <row r="47" spans="2:17" ht="24.75" customHeight="1" x14ac:dyDescent="0.3">
      <c r="B47" s="50" t="s">
        <v>38</v>
      </c>
      <c r="C47" s="19">
        <v>0</v>
      </c>
      <c r="D47" s="36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f t="shared" si="4"/>
        <v>0</v>
      </c>
    </row>
    <row r="48" spans="2:17" ht="21" customHeight="1" x14ac:dyDescent="0.3">
      <c r="B48" s="50" t="s">
        <v>39</v>
      </c>
      <c r="C48" s="19">
        <v>0</v>
      </c>
      <c r="D48" s="36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f t="shared" si="4"/>
        <v>0</v>
      </c>
    </row>
    <row r="49" spans="2:17" ht="24" customHeight="1" x14ac:dyDescent="0.3">
      <c r="B49" s="50" t="s">
        <v>40</v>
      </c>
      <c r="C49" s="19">
        <v>0</v>
      </c>
      <c r="D49" s="36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f t="shared" si="4"/>
        <v>0</v>
      </c>
    </row>
    <row r="50" spans="2:17" ht="17.25" customHeight="1" x14ac:dyDescent="0.3">
      <c r="B50" s="50" t="s">
        <v>41</v>
      </c>
      <c r="C50" s="19">
        <v>0</v>
      </c>
      <c r="D50" s="36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f t="shared" si="4"/>
        <v>0</v>
      </c>
    </row>
    <row r="51" spans="2:17" ht="26.25" customHeight="1" x14ac:dyDescent="0.3">
      <c r="B51" s="50" t="s">
        <v>42</v>
      </c>
      <c r="C51" s="19">
        <v>0</v>
      </c>
      <c r="D51" s="36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f t="shared" si="4"/>
        <v>0</v>
      </c>
    </row>
    <row r="52" spans="2:17" ht="15" customHeight="1" x14ac:dyDescent="0.3">
      <c r="B52" s="10" t="s">
        <v>43</v>
      </c>
      <c r="C52" s="35">
        <f>+C53+C54+C55+C56+C57+C58+C59+C60+C61</f>
        <v>950000</v>
      </c>
      <c r="D52" s="35">
        <f t="shared" ref="D52:Q52" si="10">+D53+D54+D55+D56+D57+D58+D59+D60+D61</f>
        <v>0</v>
      </c>
      <c r="E52" s="35">
        <f t="shared" si="10"/>
        <v>28000</v>
      </c>
      <c r="F52" s="35">
        <f t="shared" si="10"/>
        <v>0</v>
      </c>
      <c r="G52" s="35">
        <f t="shared" si="10"/>
        <v>0</v>
      </c>
      <c r="H52" s="35">
        <f t="shared" si="10"/>
        <v>0</v>
      </c>
      <c r="I52" s="35">
        <f t="shared" si="10"/>
        <v>0</v>
      </c>
      <c r="J52" s="35">
        <f t="shared" si="10"/>
        <v>0</v>
      </c>
      <c r="K52" s="35">
        <f t="shared" si="10"/>
        <v>0</v>
      </c>
      <c r="L52" s="35">
        <f t="shared" si="10"/>
        <v>0</v>
      </c>
      <c r="M52" s="35">
        <f t="shared" si="10"/>
        <v>0</v>
      </c>
      <c r="N52" s="35">
        <f t="shared" si="10"/>
        <v>0</v>
      </c>
      <c r="O52" s="35">
        <f>+O53+O54+O55+O56+O57+O58+O59+O60+O61</f>
        <v>0</v>
      </c>
      <c r="P52" s="35">
        <f t="shared" si="10"/>
        <v>0</v>
      </c>
      <c r="Q52" s="35">
        <f t="shared" si="10"/>
        <v>28000</v>
      </c>
    </row>
    <row r="53" spans="2:17" ht="18" customHeight="1" x14ac:dyDescent="0.3">
      <c r="B53" s="11" t="s">
        <v>44</v>
      </c>
      <c r="C53" s="19">
        <v>250000</v>
      </c>
      <c r="D53" s="36">
        <v>0</v>
      </c>
      <c r="E53" s="18">
        <v>0</v>
      </c>
      <c r="F53" s="18">
        <v>0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51">
        <f t="shared" si="4"/>
        <v>0</v>
      </c>
    </row>
    <row r="54" spans="2:17" ht="20.25" customHeight="1" x14ac:dyDescent="0.3">
      <c r="B54" s="50" t="s">
        <v>45</v>
      </c>
      <c r="C54" s="19">
        <v>100000</v>
      </c>
      <c r="D54" s="36">
        <v>0</v>
      </c>
      <c r="E54" s="18">
        <v>0</v>
      </c>
      <c r="F54" s="18">
        <v>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51">
        <f t="shared" si="4"/>
        <v>0</v>
      </c>
    </row>
    <row r="55" spans="2:17" ht="23.25" customHeight="1" x14ac:dyDescent="0.3">
      <c r="B55" s="50" t="s">
        <v>46</v>
      </c>
      <c r="C55" s="19">
        <v>20000</v>
      </c>
      <c r="D55" s="36">
        <v>0</v>
      </c>
      <c r="E55" s="18">
        <v>0</v>
      </c>
      <c r="F55" s="18">
        <v>0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51">
        <f t="shared" si="4"/>
        <v>0</v>
      </c>
    </row>
    <row r="56" spans="2:17" ht="21" customHeight="1" x14ac:dyDescent="0.3">
      <c r="B56" s="50" t="s">
        <v>47</v>
      </c>
      <c r="C56" s="19">
        <v>150000</v>
      </c>
      <c r="D56" s="36">
        <v>0</v>
      </c>
      <c r="E56" s="18">
        <v>0</v>
      </c>
      <c r="F56" s="18">
        <v>0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51">
        <f t="shared" si="4"/>
        <v>0</v>
      </c>
    </row>
    <row r="57" spans="2:17" ht="18.75" customHeight="1" x14ac:dyDescent="0.3">
      <c r="B57" s="50" t="s">
        <v>48</v>
      </c>
      <c r="C57" s="19">
        <v>280000</v>
      </c>
      <c r="D57" s="36">
        <v>0</v>
      </c>
      <c r="E57" s="18">
        <v>28000</v>
      </c>
      <c r="F57" s="18">
        <v>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51">
        <f t="shared" si="4"/>
        <v>28000</v>
      </c>
    </row>
    <row r="58" spans="2:17" ht="19.5" customHeight="1" x14ac:dyDescent="0.3">
      <c r="B58" s="11" t="s">
        <v>49</v>
      </c>
      <c r="C58" s="19">
        <v>50000</v>
      </c>
      <c r="D58" s="36">
        <v>0</v>
      </c>
      <c r="E58" s="18">
        <v>0</v>
      </c>
      <c r="F58" s="18">
        <v>0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51">
        <f t="shared" si="4"/>
        <v>0</v>
      </c>
    </row>
    <row r="59" spans="2:17" ht="21" customHeight="1" x14ac:dyDescent="0.3">
      <c r="B59" s="11" t="s">
        <v>50</v>
      </c>
      <c r="C59" s="19">
        <v>0</v>
      </c>
      <c r="D59" s="36">
        <v>0</v>
      </c>
      <c r="E59" s="18">
        <v>0</v>
      </c>
      <c r="F59" s="18">
        <v>0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51">
        <f t="shared" si="4"/>
        <v>0</v>
      </c>
    </row>
    <row r="60" spans="2:17" ht="22.5" customHeight="1" x14ac:dyDescent="0.3">
      <c r="B60" s="11" t="s">
        <v>51</v>
      </c>
      <c r="C60" s="19">
        <v>100000</v>
      </c>
      <c r="D60" s="36">
        <v>0</v>
      </c>
      <c r="E60" s="18">
        <v>0</v>
      </c>
      <c r="F60" s="18">
        <v>0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51">
        <f t="shared" si="4"/>
        <v>0</v>
      </c>
    </row>
    <row r="61" spans="2:17" ht="25.5" customHeight="1" x14ac:dyDescent="0.3">
      <c r="B61" s="50" t="s">
        <v>52</v>
      </c>
      <c r="C61" s="19">
        <v>0</v>
      </c>
      <c r="D61" s="36">
        <v>0</v>
      </c>
      <c r="E61" s="18">
        <v>0</v>
      </c>
      <c r="F61" s="18">
        <v>0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51">
        <f t="shared" si="4"/>
        <v>0</v>
      </c>
    </row>
    <row r="62" spans="2:17" ht="17.25" customHeight="1" x14ac:dyDescent="0.3">
      <c r="B62" s="10" t="s">
        <v>53</v>
      </c>
      <c r="C62" s="35">
        <f>+C63+C64+C65+C66</f>
        <v>100000</v>
      </c>
      <c r="D62" s="45">
        <f>+D63+D64+D65+D66</f>
        <v>0</v>
      </c>
      <c r="E62" s="45">
        <f>+E63+E64+E65+E66</f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f>+N63+N64+N65+N66</f>
        <v>0</v>
      </c>
      <c r="O62" s="48">
        <f>+O63+O64+O65+O66+O67+O68+O69+O70+O71</f>
        <v>0</v>
      </c>
      <c r="P62" s="48">
        <f>+P63+P64+P65+P66+P67+P68+P69+P70+P71</f>
        <v>0</v>
      </c>
      <c r="Q62" s="52">
        <f t="shared" si="4"/>
        <v>0</v>
      </c>
    </row>
    <row r="63" spans="2:17" ht="18" customHeight="1" x14ac:dyDescent="0.3">
      <c r="B63" s="11" t="s">
        <v>54</v>
      </c>
      <c r="C63" s="19">
        <v>100000</v>
      </c>
      <c r="D63" s="36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/>
      <c r="P63" s="18"/>
      <c r="Q63" s="18">
        <f t="shared" si="4"/>
        <v>0</v>
      </c>
    </row>
    <row r="64" spans="2:17" ht="19.5" customHeight="1" x14ac:dyDescent="0.3">
      <c r="B64" s="11" t="s">
        <v>55</v>
      </c>
      <c r="C64" s="36">
        <v>0</v>
      </c>
      <c r="D64" s="36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/>
      <c r="P64" s="18"/>
      <c r="Q64" s="18">
        <f t="shared" si="4"/>
        <v>0</v>
      </c>
    </row>
    <row r="65" spans="2:17" ht="18.75" x14ac:dyDescent="0.3">
      <c r="B65" s="11" t="s">
        <v>56</v>
      </c>
      <c r="C65" s="36">
        <v>0</v>
      </c>
      <c r="D65" s="36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f t="shared" si="4"/>
        <v>0</v>
      </c>
    </row>
    <row r="66" spans="2:17" ht="32.25" customHeight="1" x14ac:dyDescent="0.3">
      <c r="B66" s="50" t="s">
        <v>57</v>
      </c>
      <c r="C66" s="36">
        <v>0</v>
      </c>
      <c r="D66" s="36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f t="shared" si="4"/>
        <v>0</v>
      </c>
    </row>
    <row r="67" spans="2:17" ht="26.25" customHeight="1" x14ac:dyDescent="0.3">
      <c r="B67" s="53" t="s">
        <v>58</v>
      </c>
      <c r="C67" s="45">
        <f>+C68+C69</f>
        <v>0</v>
      </c>
      <c r="D67" s="45">
        <f>+D68+D69</f>
        <v>0</v>
      </c>
      <c r="E67" s="48">
        <f t="shared" ref="E67" si="11">+E68+E69</f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f t="shared" si="4"/>
        <v>0</v>
      </c>
    </row>
    <row r="68" spans="2:17" ht="20.25" customHeight="1" x14ac:dyDescent="0.3">
      <c r="B68" s="11" t="s">
        <v>59</v>
      </c>
      <c r="C68" s="36">
        <v>0</v>
      </c>
      <c r="D68" s="36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f t="shared" si="4"/>
        <v>0</v>
      </c>
    </row>
    <row r="69" spans="2:17" ht="24.75" customHeight="1" x14ac:dyDescent="0.3">
      <c r="B69" s="50" t="s">
        <v>60</v>
      </c>
      <c r="C69" s="36">
        <v>0</v>
      </c>
      <c r="D69" s="36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f t="shared" si="4"/>
        <v>0</v>
      </c>
    </row>
    <row r="70" spans="2:17" ht="15.75" customHeight="1" x14ac:dyDescent="0.3">
      <c r="B70" s="10" t="s">
        <v>61</v>
      </c>
      <c r="C70" s="45">
        <f>+C71+C72+C73</f>
        <v>0</v>
      </c>
      <c r="D70" s="45">
        <f>+D71+D72+D73</f>
        <v>0</v>
      </c>
      <c r="E70" s="18">
        <f t="shared" ref="E70" si="12">+E71+E72+E73</f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f t="shared" si="4"/>
        <v>0</v>
      </c>
    </row>
    <row r="71" spans="2:17" ht="25.5" customHeight="1" x14ac:dyDescent="0.3">
      <c r="B71" s="11" t="s">
        <v>62</v>
      </c>
      <c r="C71" s="36">
        <v>0</v>
      </c>
      <c r="D71" s="36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f t="shared" si="4"/>
        <v>0</v>
      </c>
    </row>
    <row r="72" spans="2:17" ht="23.25" customHeight="1" x14ac:dyDescent="0.3">
      <c r="B72" s="11" t="s">
        <v>63</v>
      </c>
      <c r="C72" s="36">
        <v>0</v>
      </c>
      <c r="D72" s="36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f t="shared" si="4"/>
        <v>0</v>
      </c>
    </row>
    <row r="73" spans="2:17" ht="26.25" customHeight="1" x14ac:dyDescent="0.3">
      <c r="B73" s="50" t="s">
        <v>64</v>
      </c>
      <c r="C73" s="36">
        <v>0</v>
      </c>
      <c r="D73" s="36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f t="shared" si="4"/>
        <v>0</v>
      </c>
    </row>
    <row r="74" spans="2:17" ht="22.5" customHeight="1" x14ac:dyDescent="0.3">
      <c r="B74" s="8" t="s">
        <v>67</v>
      </c>
      <c r="C74" s="9">
        <f>+C75+C78</f>
        <v>0</v>
      </c>
      <c r="D74" s="9">
        <f>+D75+D78+D81</f>
        <v>0</v>
      </c>
      <c r="E74" s="54">
        <f t="shared" ref="E74" si="13">+E75+E78+E81</f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f t="shared" si="4"/>
        <v>0</v>
      </c>
    </row>
    <row r="75" spans="2:17" ht="23.25" customHeight="1" x14ac:dyDescent="0.3">
      <c r="B75" s="10" t="s">
        <v>68</v>
      </c>
      <c r="C75" s="45">
        <f>+C76+C77</f>
        <v>0</v>
      </c>
      <c r="D75" s="45">
        <f>+D76+D77</f>
        <v>0</v>
      </c>
      <c r="E75" s="48">
        <f t="shared" ref="E75" si="14">+E76+E77</f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f t="shared" si="4"/>
        <v>0</v>
      </c>
    </row>
    <row r="76" spans="2:17" ht="15" customHeight="1" x14ac:dyDescent="0.3">
      <c r="B76" s="11" t="s">
        <v>69</v>
      </c>
      <c r="C76" s="36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f t="shared" ref="Q76:Q82" si="15">+E76+F76+G76+H76+I76+J76+K76+L76+M76+N76+O76+P76</f>
        <v>0</v>
      </c>
    </row>
    <row r="77" spans="2:17" ht="21.75" customHeight="1" x14ac:dyDescent="0.3">
      <c r="B77" s="11" t="s">
        <v>70</v>
      </c>
      <c r="C77" s="36">
        <v>0</v>
      </c>
      <c r="D77" s="36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si="15"/>
        <v>0</v>
      </c>
    </row>
    <row r="78" spans="2:17" ht="17.25" customHeight="1" x14ac:dyDescent="0.3">
      <c r="B78" s="10" t="s">
        <v>71</v>
      </c>
      <c r="C78" s="45">
        <f>+C79+C80</f>
        <v>0</v>
      </c>
      <c r="D78" s="45">
        <f>+D79+D80</f>
        <v>0</v>
      </c>
      <c r="E78" s="18">
        <f t="shared" ref="E78:P78" si="16">+E79+E80</f>
        <v>0</v>
      </c>
      <c r="F78" s="18">
        <f t="shared" si="16"/>
        <v>0</v>
      </c>
      <c r="G78" s="18">
        <f t="shared" si="16"/>
        <v>0</v>
      </c>
      <c r="H78" s="18">
        <f t="shared" si="16"/>
        <v>0</v>
      </c>
      <c r="I78" s="18">
        <f t="shared" si="16"/>
        <v>0</v>
      </c>
      <c r="J78" s="18">
        <f t="shared" si="16"/>
        <v>0</v>
      </c>
      <c r="K78" s="18">
        <f t="shared" si="16"/>
        <v>0</v>
      </c>
      <c r="L78" s="18">
        <f t="shared" si="16"/>
        <v>0</v>
      </c>
      <c r="M78" s="18">
        <f t="shared" si="16"/>
        <v>0</v>
      </c>
      <c r="N78" s="18">
        <f t="shared" si="16"/>
        <v>0</v>
      </c>
      <c r="O78" s="18">
        <f t="shared" si="16"/>
        <v>0</v>
      </c>
      <c r="P78" s="18">
        <f t="shared" si="16"/>
        <v>0</v>
      </c>
      <c r="Q78" s="18">
        <f t="shared" si="15"/>
        <v>0</v>
      </c>
    </row>
    <row r="79" spans="2:17" ht="18" customHeight="1" x14ac:dyDescent="0.3">
      <c r="B79" s="11" t="s">
        <v>72</v>
      </c>
      <c r="C79" s="36">
        <v>0</v>
      </c>
      <c r="D79" s="36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f t="shared" si="15"/>
        <v>0</v>
      </c>
    </row>
    <row r="80" spans="2:17" ht="18.75" customHeight="1" x14ac:dyDescent="0.3">
      <c r="B80" s="11" t="s">
        <v>73</v>
      </c>
      <c r="C80" s="36">
        <v>0</v>
      </c>
      <c r="D80" s="36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f t="shared" si="15"/>
        <v>0</v>
      </c>
    </row>
    <row r="81" spans="2:17" ht="18" customHeight="1" x14ac:dyDescent="0.3">
      <c r="B81" s="10" t="s">
        <v>74</v>
      </c>
      <c r="C81" s="45">
        <f>+C82</f>
        <v>0</v>
      </c>
      <c r="D81" s="45">
        <f>+D82</f>
        <v>0</v>
      </c>
      <c r="E81" s="48">
        <f t="shared" ref="E81:P81" si="17">+E82</f>
        <v>0</v>
      </c>
      <c r="F81" s="48">
        <f t="shared" si="17"/>
        <v>0</v>
      </c>
      <c r="G81" s="48">
        <f t="shared" si="17"/>
        <v>0</v>
      </c>
      <c r="H81" s="48">
        <f t="shared" si="17"/>
        <v>0</v>
      </c>
      <c r="I81" s="48">
        <f t="shared" si="17"/>
        <v>0</v>
      </c>
      <c r="J81" s="48">
        <f t="shared" si="17"/>
        <v>0</v>
      </c>
      <c r="K81" s="48">
        <f t="shared" si="17"/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P81" s="48">
        <f t="shared" si="17"/>
        <v>0</v>
      </c>
      <c r="Q81" s="48">
        <f t="shared" si="15"/>
        <v>0</v>
      </c>
    </row>
    <row r="82" spans="2:17" ht="18" customHeight="1" x14ac:dyDescent="0.3">
      <c r="B82" s="11" t="s">
        <v>75</v>
      </c>
      <c r="C82" s="36">
        <v>0</v>
      </c>
      <c r="D82" s="36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f t="shared" si="15"/>
        <v>0</v>
      </c>
    </row>
    <row r="83" spans="2:17" ht="18.75" x14ac:dyDescent="0.3">
      <c r="B83" s="46" t="s">
        <v>65</v>
      </c>
      <c r="C83" s="47">
        <f>+C74+C9</f>
        <v>191121879</v>
      </c>
      <c r="D83" s="47">
        <f>+D74+D9</f>
        <v>0</v>
      </c>
      <c r="E83" s="47">
        <f t="shared" ref="E83:P83" si="18">+E74+E9</f>
        <v>8146936.0099999998</v>
      </c>
      <c r="F83" s="47">
        <f>+F74+F9</f>
        <v>0</v>
      </c>
      <c r="G83" s="47">
        <f t="shared" si="18"/>
        <v>0</v>
      </c>
      <c r="H83" s="47">
        <f t="shared" si="18"/>
        <v>0</v>
      </c>
      <c r="I83" s="47">
        <f t="shared" si="18"/>
        <v>0</v>
      </c>
      <c r="J83" s="47">
        <f t="shared" si="18"/>
        <v>0</v>
      </c>
      <c r="K83" s="47">
        <f t="shared" si="18"/>
        <v>0</v>
      </c>
      <c r="L83" s="47">
        <f t="shared" si="18"/>
        <v>0</v>
      </c>
      <c r="M83" s="47">
        <f t="shared" si="18"/>
        <v>0</v>
      </c>
      <c r="N83" s="47">
        <f t="shared" si="18"/>
        <v>0</v>
      </c>
      <c r="O83" s="47">
        <f>+O74+O9</f>
        <v>0</v>
      </c>
      <c r="P83" s="47">
        <f t="shared" si="18"/>
        <v>0</v>
      </c>
      <c r="Q83" s="47">
        <f>+Q74+Q9</f>
        <v>8146936.0099999998</v>
      </c>
    </row>
    <row r="84" spans="2:17" ht="18.75" x14ac:dyDescent="0.3">
      <c r="B84" s="7" t="s">
        <v>111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2:17" ht="17.2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2:17" ht="17.2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2:17" ht="18.75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2:17" ht="18.75" x14ac:dyDescent="0.3">
      <c r="B88" s="7"/>
      <c r="C88" s="7"/>
      <c r="D88" s="7"/>
      <c r="E88" s="18"/>
      <c r="F88" s="18"/>
      <c r="G88" s="18"/>
      <c r="H88" s="18"/>
      <c r="I88" s="18"/>
      <c r="J88" s="7"/>
      <c r="K88" s="7"/>
      <c r="L88" s="7"/>
      <c r="M88" s="7"/>
      <c r="N88" s="7"/>
      <c r="O88" s="7"/>
      <c r="P88" s="7"/>
      <c r="Q88" s="18"/>
    </row>
    <row r="89" spans="2:17" ht="18.75" x14ac:dyDescent="0.3">
      <c r="B89" s="7"/>
      <c r="C89" s="7"/>
      <c r="D89" s="7"/>
      <c r="E89" s="7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8"/>
    </row>
    <row r="90" spans="2:17" s="7" customFormat="1" ht="20.25" x14ac:dyDescent="0.3">
      <c r="B90" s="68" t="s">
        <v>118</v>
      </c>
      <c r="C90" s="68"/>
      <c r="D90" s="83" t="s">
        <v>96</v>
      </c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</row>
    <row r="91" spans="2:17" s="7" customFormat="1" ht="20.25" x14ac:dyDescent="0.3">
      <c r="B91" s="68" t="s">
        <v>117</v>
      </c>
      <c r="C91" s="68"/>
      <c r="D91" s="83" t="s">
        <v>114</v>
      </c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</row>
    <row r="92" spans="2:17" s="7" customFormat="1" ht="20.25" x14ac:dyDescent="0.3">
      <c r="B92" s="68" t="s">
        <v>119</v>
      </c>
      <c r="C92" s="68"/>
      <c r="D92" s="83" t="s">
        <v>113</v>
      </c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</row>
    <row r="93" spans="2:17" s="7" customFormat="1" ht="18.75" x14ac:dyDescent="0.3"/>
    <row r="94" spans="2:17" s="7" customFormat="1" ht="18.75" x14ac:dyDescent="0.3"/>
    <row r="95" spans="2:17" s="7" customFormat="1" ht="18.75" x14ac:dyDescent="0.3"/>
    <row r="96" spans="2:17" s="7" customFormat="1" ht="18.75" x14ac:dyDescent="0.3"/>
    <row r="97" spans="2:17" s="7" customFormat="1" ht="20.25" x14ac:dyDescent="0.3">
      <c r="B97" s="85" t="s">
        <v>121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s="7" customFormat="1" ht="20.25" x14ac:dyDescent="0.3">
      <c r="B98" s="86" t="s">
        <v>116</v>
      </c>
      <c r="C98" s="86"/>
      <c r="D98" s="86"/>
      <c r="E98" s="86"/>
      <c r="G98" s="84" t="s">
        <v>112</v>
      </c>
      <c r="H98" s="84"/>
      <c r="I98" s="84"/>
    </row>
    <row r="99" spans="2:17" s="7" customFormat="1" ht="20.25" x14ac:dyDescent="0.3">
      <c r="B99" s="86" t="s">
        <v>120</v>
      </c>
      <c r="C99" s="86"/>
      <c r="D99" s="86"/>
      <c r="G99" s="84" t="s">
        <v>98</v>
      </c>
      <c r="H99" s="84"/>
      <c r="I99" s="84"/>
    </row>
    <row r="100" spans="2:17" ht="18.75" x14ac:dyDescent="0.3"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ht="18.75" x14ac:dyDescent="0.3">
      <c r="C101" s="15"/>
      <c r="D101" s="15"/>
      <c r="E101" s="15"/>
      <c r="F101" s="15"/>
      <c r="G101" s="15"/>
      <c r="H101" s="15"/>
      <c r="I101" s="7"/>
      <c r="J101" s="7"/>
      <c r="K101" s="7"/>
      <c r="L101" s="7"/>
      <c r="M101" s="7"/>
      <c r="N101" s="7"/>
      <c r="O101" s="7"/>
      <c r="P101" s="7"/>
      <c r="Q101" s="7"/>
    </row>
    <row r="102" spans="2:17" ht="18.75" x14ac:dyDescent="0.3">
      <c r="C102" s="15"/>
      <c r="D102" s="15"/>
      <c r="E102" s="15"/>
      <c r="F102" s="15"/>
      <c r="G102" s="15"/>
      <c r="H102" s="15"/>
      <c r="I102" s="7"/>
      <c r="J102" s="7"/>
      <c r="K102" s="7"/>
      <c r="L102" s="7"/>
      <c r="M102" s="7"/>
      <c r="N102" s="7"/>
      <c r="O102" s="7"/>
      <c r="P102" s="7"/>
      <c r="Q102" s="7"/>
    </row>
  </sheetData>
  <mergeCells count="20">
    <mergeCell ref="G98:I98"/>
    <mergeCell ref="G99:I99"/>
    <mergeCell ref="B97:Q97"/>
    <mergeCell ref="B98:E98"/>
    <mergeCell ref="B99:D99"/>
    <mergeCell ref="B90:C90"/>
    <mergeCell ref="B91:C91"/>
    <mergeCell ref="B92:C92"/>
    <mergeCell ref="B2:Q2"/>
    <mergeCell ref="B3:Q3"/>
    <mergeCell ref="B7:B8"/>
    <mergeCell ref="C7:C8"/>
    <mergeCell ref="D7:D8"/>
    <mergeCell ref="B4:Q4"/>
    <mergeCell ref="B5:Q5"/>
    <mergeCell ref="B6:Q6"/>
    <mergeCell ref="E7:Q7"/>
    <mergeCell ref="D90:Q90"/>
    <mergeCell ref="D91:Q91"/>
    <mergeCell ref="D92:Q92"/>
  </mergeCells>
  <pageMargins left="0.48" right="0.64" top="0.33" bottom="0.2" header="0.33" footer="6.98"/>
  <pageSetup scale="35" orientation="portrait" r:id="rId1"/>
  <rowBreaks count="1" manualBreakCount="1">
    <brk id="66" min="1" max="16" man="1"/>
  </rowBreaks>
  <ignoredErrors>
    <ignoredError sqref="E9 Q52 Q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2024-02-12T18:05:53Z</cp:lastPrinted>
  <dcterms:created xsi:type="dcterms:W3CDTF">2021-07-29T18:58:50Z</dcterms:created>
  <dcterms:modified xsi:type="dcterms:W3CDTF">2024-02-12T19:03:07Z</dcterms:modified>
</cp:coreProperties>
</file>