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8. OAI AGOSTO 2025\"/>
    </mc:Choice>
  </mc:AlternateContent>
  <xr:revisionPtr revIDLastSave="0" documentId="13_ncr:1_{74EE3E8B-FA1A-4A27-A051-5F5098F424A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Mensual'!$A$3:$N$157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3" l="1"/>
  <c r="H88" i="3"/>
  <c r="G88" i="3"/>
  <c r="F88" i="3"/>
  <c r="E88" i="3"/>
  <c r="D88" i="3"/>
  <c r="C88" i="3"/>
  <c r="B88" i="3"/>
  <c r="I85" i="3"/>
  <c r="H85" i="3"/>
  <c r="G85" i="3"/>
  <c r="F85" i="3"/>
  <c r="E85" i="3"/>
  <c r="D85" i="3"/>
  <c r="C85" i="3"/>
  <c r="B85" i="3"/>
  <c r="B82" i="3"/>
  <c r="B81" i="3"/>
  <c r="B77" i="3"/>
  <c r="B74" i="3"/>
  <c r="B69" i="3"/>
  <c r="I59" i="3"/>
  <c r="H59" i="3"/>
  <c r="G59" i="3"/>
  <c r="F59" i="3"/>
  <c r="E59" i="3"/>
  <c r="D59" i="3"/>
  <c r="C59" i="3"/>
  <c r="B59" i="3"/>
  <c r="I51" i="3"/>
  <c r="H51" i="3"/>
  <c r="G51" i="3"/>
  <c r="F51" i="3"/>
  <c r="E51" i="3"/>
  <c r="D51" i="3"/>
  <c r="C51" i="3"/>
  <c r="B51" i="3"/>
  <c r="I42" i="3"/>
  <c r="H42" i="3"/>
  <c r="G42" i="3"/>
  <c r="F42" i="3"/>
  <c r="E42" i="3"/>
  <c r="D42" i="3"/>
  <c r="C42" i="3"/>
  <c r="B42" i="3"/>
  <c r="I32" i="3"/>
  <c r="H32" i="3"/>
  <c r="G32" i="3"/>
  <c r="F32" i="3"/>
  <c r="E32" i="3"/>
  <c r="D32" i="3"/>
  <c r="D15" i="3" s="1"/>
  <c r="C32" i="3"/>
  <c r="C15" i="3" s="1"/>
  <c r="B32" i="3"/>
  <c r="I22" i="3"/>
  <c r="I15" i="3" s="1"/>
  <c r="H22" i="3"/>
  <c r="G22" i="3"/>
  <c r="F22" i="3"/>
  <c r="E22" i="3"/>
  <c r="D22" i="3"/>
  <c r="C22" i="3"/>
  <c r="B22" i="3"/>
  <c r="I16" i="3"/>
  <c r="H16" i="3"/>
  <c r="H15" i="3" s="1"/>
  <c r="G16" i="3"/>
  <c r="G15" i="3" s="1"/>
  <c r="F16" i="3"/>
  <c r="F15" i="3" s="1"/>
  <c r="E16" i="3"/>
  <c r="E15" i="3" s="1"/>
  <c r="D16" i="3"/>
  <c r="C16" i="3"/>
  <c r="B16" i="3"/>
  <c r="B15" i="3"/>
  <c r="N23" i="3" l="1"/>
  <c r="N21" i="3"/>
  <c r="N17" i="3"/>
  <c r="N18" i="3"/>
  <c r="C90" i="3" l="1"/>
  <c r="D90" i="3"/>
  <c r="E90" i="3"/>
  <c r="B90" i="3" l="1"/>
  <c r="N19" i="3" l="1"/>
  <c r="N20" i="3"/>
  <c r="N24" i="3"/>
  <c r="N25" i="3"/>
  <c r="N26" i="3"/>
  <c r="N27" i="3"/>
  <c r="N28" i="3"/>
  <c r="N29" i="3"/>
  <c r="N30" i="3"/>
  <c r="N31" i="3"/>
  <c r="M88" i="3"/>
  <c r="L88" i="3"/>
  <c r="K88" i="3"/>
  <c r="J88" i="3"/>
  <c r="M85" i="3"/>
  <c r="L85" i="3"/>
  <c r="K85" i="3"/>
  <c r="J85" i="3"/>
  <c r="N82" i="3"/>
  <c r="N77" i="3"/>
  <c r="N74" i="3"/>
  <c r="M69" i="3"/>
  <c r="L69" i="3"/>
  <c r="M59" i="3"/>
  <c r="L59" i="3"/>
  <c r="K59" i="3"/>
  <c r="J59" i="3"/>
  <c r="M51" i="3"/>
  <c r="K51" i="3"/>
  <c r="J51" i="3"/>
  <c r="M42" i="3"/>
  <c r="L42" i="3"/>
  <c r="K42" i="3"/>
  <c r="J42" i="3"/>
  <c r="M32" i="3"/>
  <c r="L32" i="3"/>
  <c r="K32" i="3"/>
  <c r="J32" i="3"/>
  <c r="M22" i="3"/>
  <c r="L22" i="3"/>
  <c r="K22" i="3"/>
  <c r="J22" i="3"/>
  <c r="N22" i="3"/>
  <c r="M16" i="3"/>
  <c r="L16" i="3"/>
  <c r="K16" i="3"/>
  <c r="J16" i="3"/>
  <c r="N56" i="3"/>
  <c r="N89" i="3"/>
  <c r="N87" i="3"/>
  <c r="N86" i="3"/>
  <c r="N84" i="3"/>
  <c r="N83" i="3"/>
  <c r="N80" i="3"/>
  <c r="N79" i="3"/>
  <c r="N78" i="3"/>
  <c r="N76" i="3"/>
  <c r="N75" i="3"/>
  <c r="N73" i="3"/>
  <c r="N72" i="3"/>
  <c r="N71" i="3"/>
  <c r="N70" i="3"/>
  <c r="N68" i="3"/>
  <c r="N65" i="3"/>
  <c r="N64" i="3"/>
  <c r="N63" i="3"/>
  <c r="N62" i="3"/>
  <c r="N61" i="3"/>
  <c r="N60" i="3"/>
  <c r="N58" i="3"/>
  <c r="N57" i="3"/>
  <c r="N55" i="3"/>
  <c r="N54" i="3"/>
  <c r="N53" i="3"/>
  <c r="N52" i="3"/>
  <c r="N50" i="3"/>
  <c r="N49" i="3"/>
  <c r="N48" i="3"/>
  <c r="N47" i="3"/>
  <c r="N46" i="3"/>
  <c r="N45" i="3"/>
  <c r="N44" i="3"/>
  <c r="N43" i="3"/>
  <c r="N41" i="3"/>
  <c r="N40" i="3"/>
  <c r="N39" i="3"/>
  <c r="N38" i="3"/>
  <c r="N37" i="3"/>
  <c r="N36" i="3"/>
  <c r="N35" i="3"/>
  <c r="N34" i="3"/>
  <c r="N33" i="3"/>
  <c r="H90" i="3" l="1"/>
  <c r="I90" i="3"/>
  <c r="F90" i="3"/>
  <c r="G90" i="3"/>
  <c r="J15" i="3"/>
  <c r="J90" i="3" s="1"/>
  <c r="K15" i="3"/>
  <c r="K90" i="3" s="1"/>
  <c r="M15" i="3"/>
  <c r="M90" i="3" s="1"/>
  <c r="N69" i="3"/>
  <c r="L15" i="3"/>
  <c r="L90" i="3" s="1"/>
  <c r="N81" i="3"/>
  <c r="N88" i="3"/>
  <c r="N42" i="3"/>
  <c r="N85" i="3"/>
  <c r="N16" i="3"/>
  <c r="N51" i="3"/>
  <c r="N59" i="3"/>
  <c r="N32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15" i="3" l="1"/>
  <c r="N90" i="3" s="1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<sst xmlns="http://schemas.openxmlformats.org/spreadsheetml/2006/main" count="200" uniqueCount="121">
  <si>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</si>
  <si>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</si>
  <si>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</si>
  <si>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</si>
  <si>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</si>
  <si>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</si>
  <si>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</si>
  <si>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</si>
  <si>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</si>
  <si>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</si>
  <si>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</si>
  <si>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</si>
  <si>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</si>
  <si>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</si>
  <si>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</si>
  <si>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</si>
  <si>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</si>
  <si>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</si>
  <si>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</si>
  <si>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</si>
  <si>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</si>
  <si>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</si>
  <si>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</si>
  <si>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</si>
  <si>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</si>
  <si>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</si>
  <si>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</si>
  <si>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</si>
  <si>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</si>
  <si>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</si>
  <si>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</si>
  <si>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</si>
  <si>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</si>
  <si>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</si>
  <si>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</si>
  <si>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</si>
  <si>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</si>
  <si>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</si>
  <si>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</si>
  <si>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</si>
  <si>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</si>
  <si>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</si>
  <si>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</si>
  <si>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</si>
  <si>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</si>
  <si>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</si>
  <si>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</si>
  <si>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</si>
  <si>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</si>
  <si>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</si>
  <si>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</si>
  <si>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</si>
  <si>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</si>
  <si>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</si>
  <si>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</si>
  <si>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</si>
  <si>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</si>
  <si>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</si>
  <si>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</si>
  <si>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</si>
  <si>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</si>
  <si>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</si>
  <si>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</si>
  <si>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</si>
  <si>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</si>
  <si>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</si>
  <si>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</si>
  <si>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</si>
  <si>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</si>
  <si>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</si>
  <si>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</si>
  <si>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</si>
  <si>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</si>
  <si>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</si>
  <si>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</si>
  <si>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</si>
  <si>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</si>
  <si>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</si>
  <si>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</si>
  <si>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</si>
  <si>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</si>
  <si>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</si>
  <si>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</si>
  <si>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</si>
  <si>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</si>
  <si>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</si>
  <si>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</si>
  <si>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</si>
  <si>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</si>
  <si>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</si>
  <si>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</si>
  <si>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</si>
  <si>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</si>
  <si>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</si>
  <si>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</si>
  <si>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</si>
  <si>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</si>
  <si>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</si>
  <si>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</si>
  <si>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</si>
  <si>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</si>
  <si>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</si>
  <si>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</si>
  <si>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</si>
  <si>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</si>
  <si>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</si>
  <si>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</si>
  <si>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</si>
  <si>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</si>
  <si>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</si>
  <si>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</si>
  <si>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>2.5.5- TRANSFERENCIAS DE CAPITAL A INSTITUCIONES PUBICAS FINANCIERAS</t>
  </si>
  <si>
    <t xml:space="preserve">       Pablo M. Grimaldi Hernández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</si>
  <si>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</si>
  <si>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</si>
  <si>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Carolin Sosa F.</t>
  </si>
  <si>
    <t xml:space="preserve">                                                                                          Autorizado por</t>
  </si>
  <si>
    <t xml:space="preserve">                                                                                              Enc. División Financiera</t>
  </si>
  <si>
    <t xml:space="preserve">                     Ilania Quezada Luciano</t>
  </si>
  <si>
    <t xml:space="preserve">                           Preparado por </t>
  </si>
  <si>
    <t xml:space="preserve">                  Responsable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</si>
</sst>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  <font>
      <b/>
      <sz val="36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17" fontId="30" fillId="0" borderId="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298130</xdr:colOff>
      <xdr:row>5</xdr:row>
      <xdr:rowOff>112059</xdr:rowOff>
    </xdr:from>
    <xdr:to>
      <xdr:col>0</xdr:col>
      <xdr:colOff>4986618</xdr:colOff>
      <xdr:row>12</xdr:row>
      <xdr:rowOff>382126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0" y="1736912"/>
          <a:ext cx="4688488" cy="3276979"/>
        </a:xfrm>
        <a:prstGeom prst="rect">
          <a:avLst/>
        </a:prstGeom>
      </xdr:spPr>
    </xdr:pic>
    <xdr:clientData/>
  </xdr:twoCellAnchor>
  <xdr:twoCellAnchor editAs="oneCell">
    <xdr:from>
      <xdr:col>7</xdr:col>
      <xdr:colOff>2453714</xdr:colOff>
      <xdr:row>6</xdr:row>
      <xdr:rowOff>74705</xdr:rowOff>
    </xdr:from>
    <xdr:to>
      <xdr:col>13</xdr:col>
      <xdr:colOff>1662206</xdr:colOff>
      <xdr:row>12</xdr:row>
      <xdr:rowOff>388363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1214" y="1904999"/>
          <a:ext cx="4568639" cy="311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7" t="s">
        <v>92</v>
      </c>
      <c r="D3" s="68"/>
      <c r="E3" s="68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4"/>
    </row>
    <row r="9" spans="2:16" ht="23.25" customHeight="1" x14ac:dyDescent="0.3">
      <c r="C9" s="71"/>
      <c r="D9" s="73"/>
      <c r="E9" s="73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7" t="s">
        <v>103</v>
      </c>
      <c r="D91" s="77"/>
      <c r="E91" s="27" t="s">
        <v>96</v>
      </c>
      <c r="F91" s="27"/>
      <c r="G91" s="13"/>
    </row>
    <row r="92" spans="3:7" ht="16.5" x14ac:dyDescent="0.25">
      <c r="C92" s="77" t="s">
        <v>108</v>
      </c>
      <c r="D92" s="77"/>
      <c r="E92" s="27" t="s">
        <v>109</v>
      </c>
      <c r="F92" s="27"/>
      <c r="G92" s="14"/>
    </row>
    <row r="93" spans="3:7" ht="18.75" customHeight="1" x14ac:dyDescent="0.25">
      <c r="C93" s="77" t="s">
        <v>102</v>
      </c>
      <c r="D93" s="77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6" t="s">
        <v>100</v>
      </c>
      <c r="D95" s="76"/>
      <c r="E95" s="76"/>
      <c r="F95" s="76"/>
      <c r="G95" s="6"/>
    </row>
    <row r="96" spans="3:7" ht="18.75" x14ac:dyDescent="0.3">
      <c r="C96" s="76" t="s">
        <v>97</v>
      </c>
      <c r="D96" s="76"/>
      <c r="E96" s="76"/>
      <c r="F96" s="76"/>
      <c r="G96" s="6"/>
    </row>
    <row r="97" spans="3:7" ht="18.75" x14ac:dyDescent="0.3">
      <c r="C97" s="76" t="s">
        <v>98</v>
      </c>
      <c r="D97" s="76"/>
      <c r="E97" s="76"/>
      <c r="F97" s="76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P133"/>
  <sheetViews>
    <sheetView showGridLines="0" tabSelected="1" showWhiteSpace="0" view="pageBreakPreview" zoomScale="51" zoomScaleNormal="70" zoomScaleSheetLayoutView="51" zoomScalePageLayoutView="59" workbookViewId="0">
      <selection activeCell="A20" sqref="A20"/>
    </sheetView>
  </sheetViews>
  <sheetFormatPr defaultColWidth="11.42578125" defaultRowHeight="28.5" x14ac:dyDescent="0.45"/>
  <cols>
    <col min="1" max="1" width="211" style="42" customWidth="1"/>
    <col min="2" max="2" width="42.85546875" style="42" customWidth="1"/>
    <col min="3" max="3" width="41" style="42" customWidth="1"/>
    <col min="4" max="4" width="43.7109375" style="42" customWidth="1"/>
    <col min="5" max="5" width="42.28515625" style="42" customWidth="1"/>
    <col min="6" max="7" width="40.7109375" style="42" customWidth="1"/>
    <col min="8" max="8" width="39" style="42" customWidth="1"/>
    <col min="9" max="9" width="41.42578125" style="42" customWidth="1"/>
    <col min="10" max="10" width="30.42578125" style="42" hidden="1" customWidth="1"/>
    <col min="11" max="11" width="22" style="42" hidden="1" customWidth="1"/>
    <col min="12" max="12" width="30.7109375" style="42" hidden="1" customWidth="1"/>
    <col min="13" max="13" width="5.5703125" style="42" hidden="1" customWidth="1"/>
    <col min="14" max="14" width="42" style="42" customWidth="1"/>
    <col min="15" max="15" width="11.42578125" style="42"/>
    <col min="16" max="16" width="24.5703125" style="42" customWidth="1"/>
    <col min="17" max="16384" width="11.42578125" style="42"/>
  </cols>
  <sheetData>
    <row r="5" spans="1:14" ht="16.5" customHeight="1" x14ac:dyDescent="0.45"/>
    <row r="6" spans="1:14" ht="16.5" customHeight="1" x14ac:dyDescent="0.45"/>
    <row r="7" spans="1:14" ht="16.5" customHeight="1" x14ac:dyDescent="0.45"/>
    <row r="8" spans="1:14" ht="16.5" customHeight="1" x14ac:dyDescent="0.45"/>
    <row r="9" spans="1:14" ht="46.5" x14ac:dyDescent="0.45">
      <c r="A9" s="80" t="s">
        <v>92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4" ht="46.5" customHeight="1" x14ac:dyDescent="0.45">
      <c r="A10" s="80" t="s">
        <v>93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46.5" x14ac:dyDescent="0.45">
      <c r="A11" s="82">
        <v>45870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46.5" x14ac:dyDescent="0.45">
      <c r="A12" s="80" t="s">
        <v>95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39" x14ac:dyDescent="0.45">
      <c r="A13" s="84" t="s">
        <v>76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42" customHeight="1" x14ac:dyDescent="0.45">
      <c r="A14" s="43" t="s">
        <v>66</v>
      </c>
      <c r="B14" s="44" t="s">
        <v>78</v>
      </c>
      <c r="C14" s="44" t="s">
        <v>79</v>
      </c>
      <c r="D14" s="44" t="s">
        <v>80</v>
      </c>
      <c r="E14" s="44" t="s">
        <v>81</v>
      </c>
      <c r="F14" s="45" t="s">
        <v>82</v>
      </c>
      <c r="G14" s="44" t="s">
        <v>83</v>
      </c>
      <c r="H14" s="45" t="s">
        <v>84</v>
      </c>
      <c r="I14" s="44" t="s">
        <v>85</v>
      </c>
      <c r="J14" s="44" t="s">
        <v>86</v>
      </c>
      <c r="K14" s="44" t="s">
        <v>87</v>
      </c>
      <c r="L14" s="44" t="s">
        <v>88</v>
      </c>
      <c r="M14" s="45" t="s">
        <v>89</v>
      </c>
      <c r="N14" s="44" t="s">
        <v>77</v>
      </c>
    </row>
    <row r="15" spans="1:14" ht="37.5" customHeight="1" x14ac:dyDescent="0.6">
      <c r="A15" s="46" t="s">
        <v>0</v>
      </c>
      <c r="B15" s="47">
        <f>+B16+B22+B32+B42+B51+B59+B70+B74+B77</f>
        <v>10906348.350000001</v>
      </c>
      <c r="C15" s="47">
        <f>+C16+C22+C32+C42+C51+C59+C70+C74+C77</f>
        <v>11308181.52</v>
      </c>
      <c r="D15" s="47">
        <f>+D16+D22+D32+D42+D51+D59+D70+D74+D77</f>
        <v>13815432.310000001</v>
      </c>
      <c r="E15" s="47">
        <f t="shared" ref="E15:I15" si="0">+E16+E22+E32+E42+E51+E59+E70+E74+E77+E81</f>
        <v>19914729.599999994</v>
      </c>
      <c r="F15" s="47">
        <f t="shared" si="0"/>
        <v>12274741.92</v>
      </c>
      <c r="G15" s="47">
        <f t="shared" si="0"/>
        <v>114342240.19</v>
      </c>
      <c r="H15" s="47">
        <f t="shared" si="0"/>
        <v>14275142.170000002</v>
      </c>
      <c r="I15" s="47">
        <f t="shared" si="0"/>
        <v>11584976.149999999</v>
      </c>
      <c r="J15" s="47">
        <f t="shared" ref="G15:J15" si="1">+J16+J22+J32+J42+J51+J59+J70+J74+J77+J81</f>
        <v>0</v>
      </c>
      <c r="K15" s="47">
        <f>+K16+K22+K32+K42+K51+K59+K69+K74+K77+K81</f>
        <v>0</v>
      </c>
      <c r="L15" s="47">
        <f>+L16+L22+L32+L42+L51+L59+L69+L74+L77+L81</f>
        <v>0</v>
      </c>
      <c r="M15" s="47">
        <f>+M16+M22+M32+M42+M51+M59+M69+M74+M77+M81</f>
        <v>0</v>
      </c>
      <c r="N15" s="47">
        <f t="shared" ref="N15" si="2">+N16+N22+N32+N42+N51+N59+N69+N74+N77+N81</f>
        <v>208421792.20999998</v>
      </c>
    </row>
    <row r="16" spans="1:14" ht="37.5" customHeight="1" x14ac:dyDescent="0.6">
      <c r="A16" s="48" t="s">
        <v>1</v>
      </c>
      <c r="B16" s="49">
        <f t="shared" ref="B16:I16" si="3">+B17+B18+B19+B20+B21</f>
        <v>10248175.220000001</v>
      </c>
      <c r="C16" s="49">
        <f t="shared" si="3"/>
        <v>10397725.85</v>
      </c>
      <c r="D16" s="49">
        <f>+D17+D18+D19+D20+D21</f>
        <v>10593654.040000001</v>
      </c>
      <c r="E16" s="49">
        <f t="shared" si="3"/>
        <v>17797686.669999998</v>
      </c>
      <c r="F16" s="49">
        <f t="shared" si="3"/>
        <v>10317497.68</v>
      </c>
      <c r="G16" s="49">
        <f t="shared" si="3"/>
        <v>11430464.390000001</v>
      </c>
      <c r="H16" s="49">
        <f>+H17+H18+H19+H20+H21</f>
        <v>10521562.970000001</v>
      </c>
      <c r="I16" s="49">
        <f t="shared" si="3"/>
        <v>10404456.35</v>
      </c>
      <c r="J16" s="49">
        <f t="shared" ref="I16:M16" si="4">+J17+J18+J19+J20+J21</f>
        <v>0</v>
      </c>
      <c r="K16" s="49">
        <f t="shared" si="4"/>
        <v>0</v>
      </c>
      <c r="L16" s="49">
        <f>+L17+L18+L19+L20+L21</f>
        <v>0</v>
      </c>
      <c r="M16" s="49">
        <f t="shared" si="4"/>
        <v>0</v>
      </c>
      <c r="N16" s="49">
        <f t="shared" ref="N16:N82" si="5">+B16+C16+D16+E16+F16+G16+H16+I16+J16+K16+L16+M16</f>
        <v>91711223.169999987</v>
      </c>
    </row>
    <row r="17" spans="1:16" ht="30.75" customHeight="1" x14ac:dyDescent="0.6">
      <c r="A17" s="50" t="s">
        <v>2</v>
      </c>
      <c r="B17" s="51">
        <v>8740000</v>
      </c>
      <c r="C17" s="51">
        <v>8608500</v>
      </c>
      <c r="D17" s="51">
        <v>8956499.3000000007</v>
      </c>
      <c r="E17" s="51">
        <v>8765000</v>
      </c>
      <c r="F17" s="51">
        <v>8662000</v>
      </c>
      <c r="G17" s="51">
        <v>8963682.5099999998</v>
      </c>
      <c r="H17" s="51">
        <v>8804000</v>
      </c>
      <c r="I17" s="51">
        <v>8790608.6799999997</v>
      </c>
      <c r="J17" s="51">
        <v>0</v>
      </c>
      <c r="K17" s="51">
        <v>0</v>
      </c>
      <c r="L17" s="51">
        <v>0</v>
      </c>
      <c r="M17" s="51">
        <v>0</v>
      </c>
      <c r="N17" s="51">
        <f>+B17+C17+D17+E17+F17+G17+H17+I17+J17+K17+L17+M17</f>
        <v>70290290.489999995</v>
      </c>
    </row>
    <row r="18" spans="1:16" ht="41.25" customHeight="1" x14ac:dyDescent="0.6">
      <c r="A18" s="50" t="s">
        <v>3</v>
      </c>
      <c r="B18" s="51">
        <v>193500</v>
      </c>
      <c r="C18" s="52">
        <v>493500</v>
      </c>
      <c r="D18" s="51">
        <v>343500</v>
      </c>
      <c r="E18" s="51">
        <v>7714000.0099999998</v>
      </c>
      <c r="F18" s="51">
        <v>379750</v>
      </c>
      <c r="G18" s="51">
        <v>1225749.99</v>
      </c>
      <c r="H18" s="51">
        <v>387750</v>
      </c>
      <c r="I18" s="51">
        <v>292750</v>
      </c>
      <c r="J18" s="51">
        <v>0</v>
      </c>
      <c r="K18" s="51">
        <v>0</v>
      </c>
      <c r="L18" s="51">
        <v>0</v>
      </c>
      <c r="M18" s="51">
        <v>0</v>
      </c>
      <c r="N18" s="51">
        <f>+B18+C18+D18+E18+F18+G18+H18+I18+J18+K18+L18+M18</f>
        <v>11030500</v>
      </c>
    </row>
    <row r="19" spans="1:16" ht="32.25" customHeight="1" x14ac:dyDescent="0.6">
      <c r="A19" s="50" t="s">
        <v>4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5"/>
        <v>0</v>
      </c>
    </row>
    <row r="20" spans="1:16" ht="39" x14ac:dyDescent="0.6">
      <c r="A20" s="50" t="s">
        <v>5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f>+B20+C20+D20+E20+F20+G20+H20+I20+J20+K20+L20+M20</f>
        <v>0</v>
      </c>
    </row>
    <row r="21" spans="1:16" ht="37.5" customHeight="1" x14ac:dyDescent="0.6">
      <c r="A21" s="53" t="s">
        <v>6</v>
      </c>
      <c r="B21" s="51">
        <v>1314675.22</v>
      </c>
      <c r="C21" s="51">
        <v>1295725.8500000001</v>
      </c>
      <c r="D21" s="51">
        <v>1293654.74</v>
      </c>
      <c r="E21" s="51">
        <v>1318686.6599999999</v>
      </c>
      <c r="F21" s="51">
        <v>1275747.68</v>
      </c>
      <c r="G21" s="51">
        <v>1241031.8899999999</v>
      </c>
      <c r="H21" s="51">
        <v>1329812.97</v>
      </c>
      <c r="I21" s="51">
        <v>1321097.67</v>
      </c>
      <c r="J21" s="51">
        <v>0</v>
      </c>
      <c r="K21" s="51">
        <v>0</v>
      </c>
      <c r="L21" s="51">
        <v>0</v>
      </c>
      <c r="M21" s="51">
        <v>0</v>
      </c>
      <c r="N21" s="51">
        <f>+B21+C21+D21+E21+F21+G21+H21+I21+J21+K21+L21+M21</f>
        <v>10390432.68</v>
      </c>
    </row>
    <row r="22" spans="1:16" ht="40.5" customHeight="1" x14ac:dyDescent="0.6">
      <c r="A22" s="48" t="s">
        <v>7</v>
      </c>
      <c r="B22" s="49">
        <f t="shared" ref="B22:I22" si="6">+B23+B24+B25+B26+B27+B28+B29+B30+B31</f>
        <v>658173.12999999989</v>
      </c>
      <c r="C22" s="49">
        <f t="shared" si="6"/>
        <v>818601.85</v>
      </c>
      <c r="D22" s="49">
        <f>+D23+D24+D25+D26+D27+D28+D29+D30+D31</f>
        <v>1275337.1200000001</v>
      </c>
      <c r="E22" s="49">
        <f>+E23+E24+E25+E26+E27+E28+E29+E30+E31</f>
        <v>1213344.49</v>
      </c>
      <c r="F22" s="49">
        <f t="shared" si="6"/>
        <v>1185652.7499999998</v>
      </c>
      <c r="G22" s="49">
        <f t="shared" si="6"/>
        <v>1959504.45</v>
      </c>
      <c r="H22" s="49">
        <f t="shared" si="6"/>
        <v>1455816.25</v>
      </c>
      <c r="I22" s="49">
        <f t="shared" si="6"/>
        <v>922037.95000000007</v>
      </c>
      <c r="J22" s="49">
        <f t="shared" ref="H22:J22" si="7">+J23+J24+J25+J26+J27+J28+J29+J30+J31</f>
        <v>0</v>
      </c>
      <c r="K22" s="49">
        <f>+K23+K24+K25+K26+K27+K28+K29+K30+K31</f>
        <v>0</v>
      </c>
      <c r="L22" s="49">
        <f>+L23+L24+L25+L26+L27+L28+L29+L30+L31</f>
        <v>0</v>
      </c>
      <c r="M22" s="49">
        <f>+M23+M24+M25+M26+M27+M28+M29+M30+M31</f>
        <v>0</v>
      </c>
      <c r="N22" s="49">
        <f>+B22+C22+D22+E22+F22+G22+H22+I22+J22+K22+L22+M22</f>
        <v>9488467.9899999984</v>
      </c>
    </row>
    <row r="23" spans="1:16" ht="31.5" customHeight="1" x14ac:dyDescent="0.6">
      <c r="A23" s="50" t="s">
        <v>8</v>
      </c>
      <c r="B23" s="51">
        <v>272236.28999999998</v>
      </c>
      <c r="C23" s="51">
        <v>350070.65</v>
      </c>
      <c r="D23" s="51">
        <v>300061.63</v>
      </c>
      <c r="E23" s="51">
        <v>270280.13</v>
      </c>
      <c r="F23" s="51">
        <v>38849.370000000003</v>
      </c>
      <c r="G23" s="51">
        <v>781339.05</v>
      </c>
      <c r="H23" s="51">
        <v>282293.21000000002</v>
      </c>
      <c r="I23" s="51">
        <v>94279.87</v>
      </c>
      <c r="J23" s="51">
        <v>0</v>
      </c>
      <c r="K23" s="51">
        <v>0</v>
      </c>
      <c r="L23" s="51">
        <v>0</v>
      </c>
      <c r="M23" s="51">
        <v>0</v>
      </c>
      <c r="N23" s="51">
        <f>+B23+C23+D23+E23+F23+G23+H23+I23+J23+K23+L23+M23</f>
        <v>2389410.2000000002</v>
      </c>
    </row>
    <row r="24" spans="1:16" ht="37.5" customHeight="1" x14ac:dyDescent="0.6">
      <c r="A24" s="53" t="s">
        <v>9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255399.2</v>
      </c>
      <c r="H24" s="51">
        <v>26181.56</v>
      </c>
      <c r="I24" s="51">
        <v>275</v>
      </c>
      <c r="J24" s="51">
        <v>0</v>
      </c>
      <c r="K24" s="51">
        <v>0</v>
      </c>
      <c r="L24" s="51">
        <v>0</v>
      </c>
      <c r="M24" s="51">
        <v>0</v>
      </c>
      <c r="N24" s="51">
        <f t="shared" si="5"/>
        <v>281855.76</v>
      </c>
    </row>
    <row r="25" spans="1:16" ht="39.75" customHeight="1" x14ac:dyDescent="0.6">
      <c r="A25" s="50" t="s">
        <v>10</v>
      </c>
      <c r="B25" s="51">
        <v>178238.54</v>
      </c>
      <c r="C25" s="51">
        <v>0</v>
      </c>
      <c r="D25" s="51">
        <v>298391.62</v>
      </c>
      <c r="E25" s="51">
        <v>77601.960000000006</v>
      </c>
      <c r="F25" s="51">
        <v>138043.60999999999</v>
      </c>
      <c r="G25" s="51">
        <v>273200.77</v>
      </c>
      <c r="H25" s="51">
        <v>268934.09999999998</v>
      </c>
      <c r="I25" s="51">
        <v>178896.92</v>
      </c>
      <c r="J25" s="51">
        <v>0</v>
      </c>
      <c r="K25" s="51">
        <v>0</v>
      </c>
      <c r="L25" s="51">
        <v>0</v>
      </c>
      <c r="M25" s="51">
        <v>0</v>
      </c>
      <c r="N25" s="51">
        <f t="shared" si="5"/>
        <v>1413307.52</v>
      </c>
    </row>
    <row r="26" spans="1:16" ht="34.5" customHeight="1" x14ac:dyDescent="0.6">
      <c r="A26" s="50" t="s">
        <v>11</v>
      </c>
      <c r="B26" s="51">
        <v>0</v>
      </c>
      <c r="C26" s="51">
        <v>251037</v>
      </c>
      <c r="D26" s="51">
        <v>0</v>
      </c>
      <c r="E26" s="51">
        <v>0</v>
      </c>
      <c r="F26" s="51">
        <v>150827.79</v>
      </c>
      <c r="G26" s="51">
        <v>3380</v>
      </c>
      <c r="H26" s="51">
        <v>0</v>
      </c>
      <c r="I26" s="51">
        <v>4000</v>
      </c>
      <c r="J26" s="51">
        <v>0</v>
      </c>
      <c r="K26" s="51">
        <v>0</v>
      </c>
      <c r="L26" s="51">
        <v>0</v>
      </c>
      <c r="M26" s="51">
        <v>0</v>
      </c>
      <c r="N26" s="51">
        <f t="shared" si="5"/>
        <v>409244.79000000004</v>
      </c>
    </row>
    <row r="27" spans="1:16" ht="40.5" customHeight="1" x14ac:dyDescent="0.6">
      <c r="A27" s="50" t="s">
        <v>12</v>
      </c>
      <c r="B27" s="51">
        <v>0</v>
      </c>
      <c r="C27" s="51">
        <v>0</v>
      </c>
      <c r="D27" s="51">
        <v>0</v>
      </c>
      <c r="E27" s="51">
        <v>424309.29</v>
      </c>
      <c r="F27" s="51">
        <v>511771.12</v>
      </c>
      <c r="G27" s="51">
        <v>196401</v>
      </c>
      <c r="H27" s="51">
        <v>185500</v>
      </c>
      <c r="I27" s="51">
        <v>40120</v>
      </c>
      <c r="J27" s="51">
        <v>0</v>
      </c>
      <c r="K27" s="51">
        <v>0</v>
      </c>
      <c r="L27" s="51">
        <v>0</v>
      </c>
      <c r="M27" s="51">
        <v>0</v>
      </c>
      <c r="N27" s="51">
        <f t="shared" si="5"/>
        <v>1358101.41</v>
      </c>
      <c r="P27" s="40"/>
    </row>
    <row r="28" spans="1:16" ht="34.5" customHeight="1" x14ac:dyDescent="0.6">
      <c r="A28" s="50" t="s">
        <v>13</v>
      </c>
      <c r="B28" s="51">
        <v>207698.3</v>
      </c>
      <c r="C28" s="51">
        <v>207508</v>
      </c>
      <c r="D28" s="51">
        <v>279459.33</v>
      </c>
      <c r="E28" s="51">
        <v>198270.1</v>
      </c>
      <c r="F28" s="51">
        <v>195933.8</v>
      </c>
      <c r="G28" s="51">
        <v>196550.2</v>
      </c>
      <c r="H28" s="51">
        <v>197024.7</v>
      </c>
      <c r="I28" s="51">
        <v>533143.92000000004</v>
      </c>
      <c r="J28" s="51">
        <v>0</v>
      </c>
      <c r="K28" s="51">
        <v>0</v>
      </c>
      <c r="L28" s="51">
        <v>0</v>
      </c>
      <c r="M28" s="51">
        <v>0</v>
      </c>
      <c r="N28" s="51">
        <f t="shared" si="5"/>
        <v>2015588.35</v>
      </c>
      <c r="P28" s="40"/>
    </row>
    <row r="29" spans="1:16" ht="40.5" customHeight="1" x14ac:dyDescent="0.6">
      <c r="A29" s="53" t="s">
        <v>14</v>
      </c>
      <c r="B29" s="51">
        <v>0</v>
      </c>
      <c r="C29" s="51">
        <v>9986.2000000000007</v>
      </c>
      <c r="D29" s="51">
        <v>232425.14</v>
      </c>
      <c r="E29" s="51">
        <v>126588.43</v>
      </c>
      <c r="F29" s="51">
        <v>14963.66</v>
      </c>
      <c r="G29" s="51">
        <v>105423.71</v>
      </c>
      <c r="H29" s="51">
        <v>104282.5</v>
      </c>
      <c r="I29" s="51">
        <v>26315</v>
      </c>
      <c r="J29" s="51">
        <v>0</v>
      </c>
      <c r="K29" s="51">
        <v>0</v>
      </c>
      <c r="L29" s="51">
        <v>0</v>
      </c>
      <c r="M29" s="51">
        <v>0</v>
      </c>
      <c r="N29" s="51">
        <f t="shared" si="5"/>
        <v>619984.64000000001</v>
      </c>
      <c r="P29" s="40"/>
    </row>
    <row r="30" spans="1:16" ht="39.75" customHeight="1" x14ac:dyDescent="0.6">
      <c r="A30" s="53" t="s">
        <v>15</v>
      </c>
      <c r="B30" s="51">
        <v>0</v>
      </c>
      <c r="C30" s="51">
        <v>0</v>
      </c>
      <c r="D30" s="51">
        <v>0</v>
      </c>
      <c r="E30" s="51">
        <v>30030</v>
      </c>
      <c r="F30" s="51">
        <v>105256</v>
      </c>
      <c r="G30" s="51">
        <v>88505.74</v>
      </c>
      <c r="H30" s="51">
        <v>342217.18</v>
      </c>
      <c r="I30" s="51">
        <v>27485.14</v>
      </c>
      <c r="J30" s="51">
        <v>0</v>
      </c>
      <c r="K30" s="51">
        <v>0</v>
      </c>
      <c r="L30" s="54">
        <v>0</v>
      </c>
      <c r="M30" s="54">
        <v>0</v>
      </c>
      <c r="N30" s="54">
        <f t="shared" si="5"/>
        <v>593494.05999999994</v>
      </c>
      <c r="P30" s="41"/>
    </row>
    <row r="31" spans="1:16" ht="36" customHeight="1" x14ac:dyDescent="0.6">
      <c r="A31" s="55" t="s">
        <v>16</v>
      </c>
      <c r="B31" s="51">
        <v>0</v>
      </c>
      <c r="C31" s="51">
        <v>0</v>
      </c>
      <c r="D31" s="51">
        <v>164999.4</v>
      </c>
      <c r="E31" s="51">
        <v>86264.58</v>
      </c>
      <c r="F31" s="51">
        <v>30007.4</v>
      </c>
      <c r="G31" s="51">
        <v>59304.78</v>
      </c>
      <c r="H31" s="51">
        <v>49383</v>
      </c>
      <c r="I31" s="51">
        <v>17522.099999999999</v>
      </c>
      <c r="J31" s="51">
        <v>0</v>
      </c>
      <c r="K31" s="51">
        <v>0</v>
      </c>
      <c r="L31" s="51">
        <v>0</v>
      </c>
      <c r="M31" s="51">
        <v>0</v>
      </c>
      <c r="N31" s="51">
        <f t="shared" si="5"/>
        <v>407481.26</v>
      </c>
    </row>
    <row r="32" spans="1:16" ht="39.75" customHeight="1" x14ac:dyDescent="0.6">
      <c r="A32" s="48" t="s">
        <v>17</v>
      </c>
      <c r="B32" s="49">
        <f t="shared" ref="B32:I32" si="8">+B33+B34+B35+B36+B37+B38+B39+B40+B41</f>
        <v>0</v>
      </c>
      <c r="C32" s="49">
        <f t="shared" si="8"/>
        <v>91853.82</v>
      </c>
      <c r="D32" s="49">
        <f t="shared" si="8"/>
        <v>1943094.67</v>
      </c>
      <c r="E32" s="49">
        <f t="shared" si="8"/>
        <v>275101.83</v>
      </c>
      <c r="F32" s="49">
        <f t="shared" si="8"/>
        <v>533533.55999999994</v>
      </c>
      <c r="G32" s="49">
        <f t="shared" si="8"/>
        <v>360525.43</v>
      </c>
      <c r="H32" s="49">
        <f t="shared" si="8"/>
        <v>1791212.9500000002</v>
      </c>
      <c r="I32" s="49">
        <f t="shared" si="8"/>
        <v>204481.85</v>
      </c>
      <c r="J32" s="49">
        <f t="shared" ref="H32:M32" si="9">+J33+J34+J35+J36+J37+J38+J39+J40+J41</f>
        <v>0</v>
      </c>
      <c r="K32" s="49">
        <f t="shared" si="9"/>
        <v>0</v>
      </c>
      <c r="L32" s="49">
        <f>+L33+L34+L35+L36+L37+L38+L39+L40+L41</f>
        <v>0</v>
      </c>
      <c r="M32" s="49">
        <f t="shared" si="9"/>
        <v>0</v>
      </c>
      <c r="N32" s="49">
        <f>+N33+N34+N35+N36+N37+N38+N39+N40+N41</f>
        <v>5199804.1100000003</v>
      </c>
    </row>
    <row r="33" spans="1:14" ht="42.75" customHeight="1" x14ac:dyDescent="0.6">
      <c r="A33" s="53" t="s">
        <v>18</v>
      </c>
      <c r="B33" s="51">
        <v>0</v>
      </c>
      <c r="C33" s="51">
        <v>56274.9</v>
      </c>
      <c r="D33" s="51">
        <v>24015.18</v>
      </c>
      <c r="E33" s="51">
        <v>47952.3</v>
      </c>
      <c r="F33" s="51">
        <v>95211.25</v>
      </c>
      <c r="G33" s="51">
        <v>21465.82</v>
      </c>
      <c r="H33" s="51">
        <v>5340</v>
      </c>
      <c r="I33" s="51">
        <v>71328.850000000006</v>
      </c>
      <c r="J33" s="51">
        <v>0</v>
      </c>
      <c r="K33" s="51">
        <v>0</v>
      </c>
      <c r="L33" s="51">
        <v>0</v>
      </c>
      <c r="M33" s="51">
        <v>0</v>
      </c>
      <c r="N33" s="54">
        <f t="shared" si="5"/>
        <v>321588.30000000005</v>
      </c>
    </row>
    <row r="34" spans="1:14" ht="39" customHeight="1" x14ac:dyDescent="0.6">
      <c r="A34" s="50" t="s">
        <v>19</v>
      </c>
      <c r="B34" s="51">
        <v>0</v>
      </c>
      <c r="C34" s="51">
        <v>0</v>
      </c>
      <c r="D34" s="51">
        <v>0</v>
      </c>
      <c r="E34" s="51">
        <v>1928.92</v>
      </c>
      <c r="F34" s="51">
        <v>276915.78999999998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4">
        <f t="shared" si="5"/>
        <v>278844.70999999996</v>
      </c>
    </row>
    <row r="35" spans="1:14" ht="44.25" customHeight="1" x14ac:dyDescent="0.6">
      <c r="A35" s="53" t="s">
        <v>20</v>
      </c>
      <c r="B35" s="51">
        <v>0</v>
      </c>
      <c r="C35" s="51">
        <v>27568.06</v>
      </c>
      <c r="D35" s="51">
        <v>11564</v>
      </c>
      <c r="E35" s="51">
        <v>0</v>
      </c>
      <c r="F35" s="51">
        <v>0</v>
      </c>
      <c r="G35" s="51">
        <v>21237.94</v>
      </c>
      <c r="H35" s="51">
        <v>0</v>
      </c>
      <c r="I35" s="51">
        <v>15200</v>
      </c>
      <c r="J35" s="51">
        <v>0</v>
      </c>
      <c r="K35" s="51">
        <v>0</v>
      </c>
      <c r="L35" s="51">
        <v>0</v>
      </c>
      <c r="M35" s="51">
        <v>0</v>
      </c>
      <c r="N35" s="54">
        <f t="shared" si="5"/>
        <v>75570</v>
      </c>
    </row>
    <row r="36" spans="1:14" ht="37.5" customHeight="1" x14ac:dyDescent="0.6">
      <c r="A36" s="50" t="s">
        <v>21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2548.8000000000002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4">
        <f t="shared" si="5"/>
        <v>2548.8000000000002</v>
      </c>
    </row>
    <row r="37" spans="1:14" ht="40.5" customHeight="1" x14ac:dyDescent="0.6">
      <c r="A37" s="53" t="s">
        <v>22</v>
      </c>
      <c r="B37" s="51">
        <v>0</v>
      </c>
      <c r="C37" s="51">
        <v>0</v>
      </c>
      <c r="D37" s="51">
        <v>0</v>
      </c>
      <c r="E37" s="51">
        <v>23999.93</v>
      </c>
      <c r="F37" s="51">
        <v>0</v>
      </c>
      <c r="G37" s="51">
        <v>450</v>
      </c>
      <c r="H37" s="51">
        <v>0</v>
      </c>
      <c r="I37" s="51">
        <v>150</v>
      </c>
      <c r="J37" s="51">
        <v>0</v>
      </c>
      <c r="K37" s="51">
        <v>0</v>
      </c>
      <c r="L37" s="51">
        <v>0</v>
      </c>
      <c r="M37" s="51">
        <v>0</v>
      </c>
      <c r="N37" s="54">
        <f t="shared" si="5"/>
        <v>24599.93</v>
      </c>
    </row>
    <row r="38" spans="1:14" ht="39" customHeight="1" x14ac:dyDescent="0.6">
      <c r="A38" s="53" t="s">
        <v>23</v>
      </c>
      <c r="B38" s="51">
        <v>0</v>
      </c>
      <c r="C38" s="51">
        <v>0</v>
      </c>
      <c r="D38" s="51">
        <v>4189</v>
      </c>
      <c r="E38" s="51">
        <v>1904.7</v>
      </c>
      <c r="F38" s="51">
        <v>0</v>
      </c>
      <c r="G38" s="51">
        <v>38651.879999999997</v>
      </c>
      <c r="H38" s="51">
        <v>39548.050000000003</v>
      </c>
      <c r="I38" s="51">
        <v>4110.5200000000004</v>
      </c>
      <c r="J38" s="51">
        <v>0</v>
      </c>
      <c r="K38" s="51">
        <v>0</v>
      </c>
      <c r="L38" s="51">
        <v>0</v>
      </c>
      <c r="M38" s="51">
        <v>0</v>
      </c>
      <c r="N38" s="54">
        <f t="shared" si="5"/>
        <v>88404.150000000009</v>
      </c>
    </row>
    <row r="39" spans="1:14" ht="39.75" customHeight="1" x14ac:dyDescent="0.6">
      <c r="A39" s="53" t="s">
        <v>24</v>
      </c>
      <c r="B39" s="51">
        <v>0</v>
      </c>
      <c r="C39" s="51">
        <v>0</v>
      </c>
      <c r="D39" s="51">
        <v>1556100.6</v>
      </c>
      <c r="E39" s="51">
        <v>0</v>
      </c>
      <c r="F39" s="51">
        <v>0</v>
      </c>
      <c r="G39" s="51">
        <v>33816.269999999997</v>
      </c>
      <c r="H39" s="51">
        <v>1460134.6</v>
      </c>
      <c r="I39" s="51">
        <v>34837.919999999998</v>
      </c>
      <c r="J39" s="51">
        <v>0</v>
      </c>
      <c r="K39" s="51">
        <v>0</v>
      </c>
      <c r="L39" s="51">
        <v>0</v>
      </c>
      <c r="M39" s="51">
        <v>0</v>
      </c>
      <c r="N39" s="54">
        <f t="shared" si="5"/>
        <v>3084889.39</v>
      </c>
    </row>
    <row r="40" spans="1:14" ht="42" customHeight="1" x14ac:dyDescent="0.6">
      <c r="A40" s="53" t="s">
        <v>25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4">
        <f t="shared" si="5"/>
        <v>0</v>
      </c>
    </row>
    <row r="41" spans="1:14" ht="42" customHeight="1" x14ac:dyDescent="0.6">
      <c r="A41" s="50" t="s">
        <v>26</v>
      </c>
      <c r="B41" s="51">
        <v>0</v>
      </c>
      <c r="C41" s="51">
        <v>8010.86</v>
      </c>
      <c r="D41" s="51">
        <v>347225.89</v>
      </c>
      <c r="E41" s="51">
        <v>199315.98</v>
      </c>
      <c r="F41" s="51">
        <v>161406.51999999999</v>
      </c>
      <c r="G41" s="51">
        <v>242354.72</v>
      </c>
      <c r="H41" s="51">
        <v>286190.3</v>
      </c>
      <c r="I41" s="51">
        <v>78854.559999999998</v>
      </c>
      <c r="J41" s="51">
        <v>0</v>
      </c>
      <c r="K41" s="51">
        <v>0</v>
      </c>
      <c r="L41" s="51">
        <v>0</v>
      </c>
      <c r="M41" s="51">
        <v>0</v>
      </c>
      <c r="N41" s="54">
        <f t="shared" si="5"/>
        <v>1323358.83</v>
      </c>
    </row>
    <row r="42" spans="1:14" ht="39" customHeight="1" x14ac:dyDescent="0.6">
      <c r="A42" s="48" t="s">
        <v>27</v>
      </c>
      <c r="B42" s="49">
        <f t="shared" ref="B42:I42" si="10">+B43+B44+B45+B46+B47+B48+B49+B50</f>
        <v>0</v>
      </c>
      <c r="C42" s="49">
        <f t="shared" si="10"/>
        <v>0</v>
      </c>
      <c r="D42" s="49">
        <f t="shared" si="10"/>
        <v>0</v>
      </c>
      <c r="E42" s="49">
        <f t="shared" si="10"/>
        <v>480000</v>
      </c>
      <c r="F42" s="49">
        <f t="shared" si="10"/>
        <v>0</v>
      </c>
      <c r="G42" s="49">
        <f t="shared" si="10"/>
        <v>100000000</v>
      </c>
      <c r="H42" s="49">
        <f t="shared" si="10"/>
        <v>480000</v>
      </c>
      <c r="I42" s="49">
        <f t="shared" si="10"/>
        <v>54000</v>
      </c>
      <c r="J42" s="49">
        <f t="shared" ref="H42:M42" si="11">+J43+J44+J45+J46+J47+J48+J49+J50</f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56">
        <f t="shared" si="5"/>
        <v>101014000</v>
      </c>
    </row>
    <row r="43" spans="1:14" ht="40.5" customHeight="1" x14ac:dyDescent="0.6">
      <c r="A43" s="53" t="s">
        <v>28</v>
      </c>
      <c r="B43" s="51">
        <v>0</v>
      </c>
      <c r="C43" s="51">
        <v>0</v>
      </c>
      <c r="D43" s="51">
        <v>0</v>
      </c>
      <c r="E43" s="51">
        <v>480000</v>
      </c>
      <c r="F43" s="51">
        <v>0</v>
      </c>
      <c r="G43" s="51">
        <v>0</v>
      </c>
      <c r="H43" s="51">
        <v>480000</v>
      </c>
      <c r="I43" s="51">
        <v>54000</v>
      </c>
      <c r="J43" s="51">
        <v>0</v>
      </c>
      <c r="K43" s="51">
        <v>0</v>
      </c>
      <c r="L43" s="51">
        <v>0</v>
      </c>
      <c r="M43" s="51">
        <v>0</v>
      </c>
      <c r="N43" s="51">
        <f t="shared" si="5"/>
        <v>1014000</v>
      </c>
    </row>
    <row r="44" spans="1:14" ht="40.5" customHeight="1" x14ac:dyDescent="0.6">
      <c r="A44" s="53" t="s">
        <v>29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f t="shared" si="5"/>
        <v>0</v>
      </c>
    </row>
    <row r="45" spans="1:14" ht="40.5" customHeight="1" x14ac:dyDescent="0.6">
      <c r="A45" s="53" t="s">
        <v>30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f t="shared" si="5"/>
        <v>0</v>
      </c>
    </row>
    <row r="46" spans="1:14" ht="40.5" customHeight="1" x14ac:dyDescent="0.6">
      <c r="A46" s="53" t="s">
        <v>31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100000000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f t="shared" si="5"/>
        <v>100000000</v>
      </c>
    </row>
    <row r="47" spans="1:14" ht="40.5" customHeight="1" x14ac:dyDescent="0.6">
      <c r="A47" s="53" t="s">
        <v>32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f t="shared" si="5"/>
        <v>0</v>
      </c>
    </row>
    <row r="48" spans="1:14" ht="43.5" customHeight="1" x14ac:dyDescent="0.6">
      <c r="A48" s="50" t="s">
        <v>33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f t="shared" si="5"/>
        <v>0</v>
      </c>
    </row>
    <row r="49" spans="1:14" ht="36.75" customHeight="1" x14ac:dyDescent="0.6">
      <c r="A49" s="53" t="s">
        <v>34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f t="shared" si="5"/>
        <v>0</v>
      </c>
    </row>
    <row r="50" spans="1:14" ht="36" customHeight="1" x14ac:dyDescent="0.6">
      <c r="A50" s="53" t="s">
        <v>35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f t="shared" si="5"/>
        <v>0</v>
      </c>
    </row>
    <row r="51" spans="1:14" ht="43.5" customHeight="1" x14ac:dyDescent="0.6">
      <c r="A51" s="48" t="s">
        <v>36</v>
      </c>
      <c r="B51" s="51">
        <f t="shared" ref="B51:I51" si="12">+B52+B53+B54+B55+B56+B57+B58</f>
        <v>0</v>
      </c>
      <c r="C51" s="51">
        <f t="shared" si="12"/>
        <v>0</v>
      </c>
      <c r="D51" s="51">
        <f t="shared" si="12"/>
        <v>0</v>
      </c>
      <c r="E51" s="51">
        <f t="shared" si="12"/>
        <v>0</v>
      </c>
      <c r="F51" s="51">
        <f t="shared" si="12"/>
        <v>0</v>
      </c>
      <c r="G51" s="51">
        <f t="shared" si="12"/>
        <v>0</v>
      </c>
      <c r="H51" s="51">
        <f t="shared" si="12"/>
        <v>0</v>
      </c>
      <c r="I51" s="51">
        <f t="shared" si="12"/>
        <v>0</v>
      </c>
      <c r="J51" s="51">
        <f t="shared" ref="H51:M51" si="13">+J52+J53+J54+J55+J56+J57+J58</f>
        <v>0</v>
      </c>
      <c r="K51" s="51">
        <f t="shared" si="13"/>
        <v>0</v>
      </c>
      <c r="L51" s="51">
        <v>0</v>
      </c>
      <c r="M51" s="51">
        <f t="shared" si="13"/>
        <v>0</v>
      </c>
      <c r="N51" s="51">
        <f t="shared" si="5"/>
        <v>0</v>
      </c>
    </row>
    <row r="52" spans="1:14" ht="40.5" customHeight="1" x14ac:dyDescent="0.6">
      <c r="A52" s="53" t="s">
        <v>37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f t="shared" si="5"/>
        <v>0</v>
      </c>
    </row>
    <row r="53" spans="1:14" ht="39.75" customHeight="1" x14ac:dyDescent="0.6">
      <c r="A53" s="53" t="s">
        <v>38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f t="shared" si="5"/>
        <v>0</v>
      </c>
    </row>
    <row r="54" spans="1:14" ht="41.25" customHeight="1" x14ac:dyDescent="0.6">
      <c r="A54" s="53" t="s">
        <v>39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f t="shared" si="5"/>
        <v>0</v>
      </c>
    </row>
    <row r="55" spans="1:14" ht="42" customHeight="1" x14ac:dyDescent="0.6">
      <c r="A55" s="53" t="s">
        <v>40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f t="shared" si="5"/>
        <v>0</v>
      </c>
    </row>
    <row r="56" spans="1:14" ht="40.5" customHeight="1" x14ac:dyDescent="0.6">
      <c r="A56" s="53" t="s">
        <v>111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f t="shared" ref="N56" si="14">+B56+C56+D56+E56+F56+G56+H56+I56+J56+K56+L56+M56</f>
        <v>0</v>
      </c>
    </row>
    <row r="57" spans="1:14" ht="39" customHeight="1" x14ac:dyDescent="0.6">
      <c r="A57" s="53" t="s">
        <v>41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f t="shared" si="5"/>
        <v>0</v>
      </c>
    </row>
    <row r="58" spans="1:14" ht="43.5" customHeight="1" x14ac:dyDescent="0.6">
      <c r="A58" s="53" t="s">
        <v>42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f t="shared" si="5"/>
        <v>0</v>
      </c>
    </row>
    <row r="59" spans="1:14" ht="42.75" customHeight="1" x14ac:dyDescent="0.6">
      <c r="A59" s="48" t="s">
        <v>43</v>
      </c>
      <c r="B59" s="49">
        <f t="shared" ref="B59:I59" si="15">+B60+B61+B62+B63+B64+B65+B66+B67+B68</f>
        <v>0</v>
      </c>
      <c r="C59" s="49">
        <f t="shared" si="15"/>
        <v>0</v>
      </c>
      <c r="D59" s="49">
        <f t="shared" si="15"/>
        <v>3346.48</v>
      </c>
      <c r="E59" s="49">
        <f t="shared" si="15"/>
        <v>148596.61000000002</v>
      </c>
      <c r="F59" s="49">
        <f t="shared" si="15"/>
        <v>238057.93</v>
      </c>
      <c r="G59" s="49">
        <f t="shared" si="15"/>
        <v>591745.91999999993</v>
      </c>
      <c r="H59" s="49">
        <f t="shared" si="15"/>
        <v>26550</v>
      </c>
      <c r="I59" s="49">
        <f t="shared" si="15"/>
        <v>0</v>
      </c>
      <c r="J59" s="49">
        <f t="shared" ref="H59:M59" si="16">+J60+J61+J62+J63+J64+J65+J66+J67+J68</f>
        <v>0</v>
      </c>
      <c r="K59" s="49">
        <f t="shared" si="16"/>
        <v>0</v>
      </c>
      <c r="L59" s="49">
        <f>+L60+L61+L62+L63+L64+L65+L66+L67+L68</f>
        <v>0</v>
      </c>
      <c r="M59" s="49">
        <f t="shared" si="16"/>
        <v>0</v>
      </c>
      <c r="N59" s="49">
        <f t="shared" ref="N59" si="17">+N60+N61+N62+N63+N64+N65+N66+N67+N68</f>
        <v>1008296.94</v>
      </c>
    </row>
    <row r="60" spans="1:14" ht="40.5" customHeight="1" x14ac:dyDescent="0.6">
      <c r="A60" s="50" t="s">
        <v>44</v>
      </c>
      <c r="B60" s="51">
        <v>0</v>
      </c>
      <c r="C60" s="51">
        <v>0</v>
      </c>
      <c r="D60" s="51">
        <v>0</v>
      </c>
      <c r="E60" s="51">
        <v>146651.6</v>
      </c>
      <c r="F60" s="51">
        <v>99709.59</v>
      </c>
      <c r="G60" s="51">
        <v>0</v>
      </c>
      <c r="H60" s="51">
        <v>0</v>
      </c>
      <c r="I60" s="51">
        <v>0</v>
      </c>
      <c r="J60" s="51"/>
      <c r="K60" s="51">
        <v>0</v>
      </c>
      <c r="L60" s="51">
        <v>0</v>
      </c>
      <c r="M60" s="51">
        <v>0</v>
      </c>
      <c r="N60" s="51">
        <f t="shared" si="5"/>
        <v>246361.19</v>
      </c>
    </row>
    <row r="61" spans="1:14" ht="40.5" customHeight="1" x14ac:dyDescent="0.6">
      <c r="A61" s="53" t="s">
        <v>45</v>
      </c>
      <c r="B61" s="51">
        <v>0</v>
      </c>
      <c r="C61" s="51">
        <v>0</v>
      </c>
      <c r="D61" s="51">
        <v>0</v>
      </c>
      <c r="E61" s="51">
        <v>1945.01</v>
      </c>
      <c r="F61" s="51">
        <v>132291.4</v>
      </c>
      <c r="G61" s="51">
        <v>32230.52</v>
      </c>
      <c r="H61" s="51">
        <v>0</v>
      </c>
      <c r="I61" s="51">
        <v>0</v>
      </c>
      <c r="J61" s="51"/>
      <c r="K61" s="51">
        <v>0</v>
      </c>
      <c r="L61" s="51">
        <v>0</v>
      </c>
      <c r="M61" s="51">
        <v>0</v>
      </c>
      <c r="N61" s="51">
        <f t="shared" si="5"/>
        <v>166466.93</v>
      </c>
    </row>
    <row r="62" spans="1:14" ht="40.5" customHeight="1" x14ac:dyDescent="0.6">
      <c r="A62" s="53" t="s">
        <v>46</v>
      </c>
      <c r="B62" s="51">
        <v>0</v>
      </c>
      <c r="C62" s="51">
        <v>0</v>
      </c>
      <c r="D62" s="51">
        <v>0</v>
      </c>
      <c r="E62" s="51">
        <v>0</v>
      </c>
      <c r="F62" s="51">
        <v>6056.94</v>
      </c>
      <c r="G62" s="51">
        <v>0</v>
      </c>
      <c r="H62" s="51">
        <v>26550</v>
      </c>
      <c r="I62" s="51">
        <v>0</v>
      </c>
      <c r="J62" s="51"/>
      <c r="K62" s="51">
        <v>0</v>
      </c>
      <c r="L62" s="51">
        <v>0</v>
      </c>
      <c r="M62" s="51">
        <v>0</v>
      </c>
      <c r="N62" s="51">
        <f t="shared" si="5"/>
        <v>32606.94</v>
      </c>
    </row>
    <row r="63" spans="1:14" ht="40.5" customHeight="1" x14ac:dyDescent="0.6">
      <c r="A63" s="53" t="s">
        <v>47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/>
      <c r="K63" s="51">
        <v>0</v>
      </c>
      <c r="L63" s="51">
        <v>0</v>
      </c>
      <c r="M63" s="51">
        <v>0</v>
      </c>
      <c r="N63" s="51">
        <f t="shared" si="5"/>
        <v>0</v>
      </c>
    </row>
    <row r="64" spans="1:14" ht="40.5" customHeight="1" x14ac:dyDescent="0.6">
      <c r="A64" s="53" t="s">
        <v>48</v>
      </c>
      <c r="B64" s="51">
        <v>0</v>
      </c>
      <c r="C64" s="51">
        <v>0</v>
      </c>
      <c r="D64" s="51">
        <v>3346.48</v>
      </c>
      <c r="E64" s="51">
        <v>0</v>
      </c>
      <c r="F64" s="51">
        <v>0</v>
      </c>
      <c r="G64" s="51">
        <v>504106.68</v>
      </c>
      <c r="H64" s="51">
        <v>0</v>
      </c>
      <c r="I64" s="51">
        <v>0</v>
      </c>
      <c r="J64" s="51"/>
      <c r="K64" s="51">
        <v>0</v>
      </c>
      <c r="L64" s="51">
        <v>0</v>
      </c>
      <c r="M64" s="51">
        <v>0</v>
      </c>
      <c r="N64" s="51">
        <f t="shared" si="5"/>
        <v>507453.16</v>
      </c>
    </row>
    <row r="65" spans="1:14" ht="40.5" customHeight="1" x14ac:dyDescent="0.6">
      <c r="A65" s="53" t="s">
        <v>49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55408.72</v>
      </c>
      <c r="H65" s="51">
        <v>0</v>
      </c>
      <c r="I65" s="51">
        <v>0</v>
      </c>
      <c r="J65" s="51"/>
      <c r="K65" s="51">
        <v>0</v>
      </c>
      <c r="L65" s="51">
        <v>0</v>
      </c>
      <c r="M65" s="51">
        <v>0</v>
      </c>
      <c r="N65" s="51">
        <f t="shared" si="5"/>
        <v>55408.72</v>
      </c>
    </row>
    <row r="66" spans="1:14" ht="40.5" customHeight="1" x14ac:dyDescent="0.6">
      <c r="A66" s="53" t="s">
        <v>50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/>
      <c r="K66" s="51">
        <v>0</v>
      </c>
      <c r="L66" s="51">
        <v>0</v>
      </c>
      <c r="M66" s="51">
        <v>0</v>
      </c>
      <c r="N66" s="51">
        <v>0</v>
      </c>
    </row>
    <row r="67" spans="1:14" ht="40.5" customHeight="1" x14ac:dyDescent="0.6">
      <c r="A67" s="53" t="s">
        <v>51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/>
      <c r="N67" s="51">
        <v>0</v>
      </c>
    </row>
    <row r="68" spans="1:14" ht="40.5" customHeight="1" x14ac:dyDescent="0.6">
      <c r="A68" s="53" t="s">
        <v>52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/>
      <c r="K68" s="51">
        <v>0</v>
      </c>
      <c r="L68" s="51">
        <v>0</v>
      </c>
      <c r="M68" s="51"/>
      <c r="N68" s="51">
        <f t="shared" si="5"/>
        <v>0</v>
      </c>
    </row>
    <row r="69" spans="1:14" ht="37.5" customHeight="1" x14ac:dyDescent="0.6">
      <c r="A69" s="48" t="s">
        <v>53</v>
      </c>
      <c r="B69" s="49">
        <f>+B70+B71+B72+B73</f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f>+L70+L71+L72+L73+L74+L75+L76+L77+L78</f>
        <v>0</v>
      </c>
      <c r="M69" s="49">
        <f>+M70+M71+M72+M73+M74+M75+M76+M77+M78</f>
        <v>0</v>
      </c>
      <c r="N69" s="49">
        <f t="shared" si="5"/>
        <v>0</v>
      </c>
    </row>
    <row r="70" spans="1:14" ht="34.5" customHeight="1" x14ac:dyDescent="0.6">
      <c r="A70" s="50" t="s">
        <v>54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/>
      <c r="N70" s="51">
        <f t="shared" si="5"/>
        <v>0</v>
      </c>
    </row>
    <row r="71" spans="1:14" ht="34.5" customHeight="1" x14ac:dyDescent="0.6">
      <c r="A71" s="50" t="s">
        <v>55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/>
      <c r="N71" s="51">
        <f t="shared" si="5"/>
        <v>0</v>
      </c>
    </row>
    <row r="72" spans="1:14" ht="37.5" customHeight="1" x14ac:dyDescent="0.6">
      <c r="A72" s="53" t="s">
        <v>56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f t="shared" si="5"/>
        <v>0</v>
      </c>
    </row>
    <row r="73" spans="1:14" ht="80.25" customHeight="1" x14ac:dyDescent="0.6">
      <c r="A73" s="53" t="s">
        <v>57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f t="shared" si="5"/>
        <v>0</v>
      </c>
    </row>
    <row r="74" spans="1:14" ht="41.25" customHeight="1" x14ac:dyDescent="0.6">
      <c r="A74" s="48" t="s">
        <v>58</v>
      </c>
      <c r="B74" s="57">
        <f t="shared" ref="B74" si="18">+B75+B76</f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f t="shared" si="5"/>
        <v>0</v>
      </c>
    </row>
    <row r="75" spans="1:14" ht="35.25" customHeight="1" x14ac:dyDescent="0.6">
      <c r="A75" s="53" t="s">
        <v>59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f t="shared" si="5"/>
        <v>0</v>
      </c>
    </row>
    <row r="76" spans="1:14" ht="42.75" customHeight="1" x14ac:dyDescent="0.6">
      <c r="A76" s="53" t="s">
        <v>60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f t="shared" si="5"/>
        <v>0</v>
      </c>
    </row>
    <row r="77" spans="1:14" ht="35.25" customHeight="1" x14ac:dyDescent="0.6">
      <c r="A77" s="48" t="s">
        <v>61</v>
      </c>
      <c r="B77" s="51">
        <f t="shared" ref="B77" si="19">+B78+B79+B80</f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f t="shared" si="5"/>
        <v>0</v>
      </c>
    </row>
    <row r="78" spans="1:14" ht="45" customHeight="1" x14ac:dyDescent="0.6">
      <c r="A78" s="50" t="s">
        <v>62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f t="shared" si="5"/>
        <v>0</v>
      </c>
    </row>
    <row r="79" spans="1:14" ht="33.75" customHeight="1" x14ac:dyDescent="0.6">
      <c r="A79" s="50" t="s">
        <v>63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f t="shared" si="5"/>
        <v>0</v>
      </c>
    </row>
    <row r="80" spans="1:14" ht="36.75" customHeight="1" x14ac:dyDescent="0.6">
      <c r="A80" s="53" t="s">
        <v>64</v>
      </c>
      <c r="B80" s="5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f t="shared" si="5"/>
        <v>0</v>
      </c>
    </row>
    <row r="81" spans="1:14" ht="40.5" customHeight="1" x14ac:dyDescent="0.6">
      <c r="A81" s="46" t="s">
        <v>67</v>
      </c>
      <c r="B81" s="58">
        <f t="shared" ref="B81" si="20">+B82+B85+B88</f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59">
        <f t="shared" si="5"/>
        <v>0</v>
      </c>
    </row>
    <row r="82" spans="1:14" ht="43.5" customHeight="1" x14ac:dyDescent="0.6">
      <c r="A82" s="48" t="s">
        <v>68</v>
      </c>
      <c r="B82" s="51">
        <f t="shared" ref="B82" si="21">+B83+B84</f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f t="shared" si="5"/>
        <v>0</v>
      </c>
    </row>
    <row r="83" spans="1:14" ht="42.75" customHeight="1" x14ac:dyDescent="0.6">
      <c r="A83" s="53" t="s">
        <v>69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f t="shared" ref="N83:N89" si="22">+B83+C83+D83+E83+F83+G83+H83+I83+J83+K83+L83+M83</f>
        <v>0</v>
      </c>
    </row>
    <row r="84" spans="1:14" ht="46.5" customHeight="1" x14ac:dyDescent="0.6">
      <c r="A84" s="53" t="s">
        <v>70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f t="shared" si="22"/>
        <v>0</v>
      </c>
    </row>
    <row r="85" spans="1:14" ht="38.25" customHeight="1" x14ac:dyDescent="0.6">
      <c r="A85" s="48" t="s">
        <v>71</v>
      </c>
      <c r="B85" s="51">
        <f t="shared" ref="B85:I85" si="23">+B86+B87</f>
        <v>0</v>
      </c>
      <c r="C85" s="51">
        <f t="shared" si="23"/>
        <v>0</v>
      </c>
      <c r="D85" s="51">
        <f t="shared" si="23"/>
        <v>0</v>
      </c>
      <c r="E85" s="51">
        <f t="shared" si="23"/>
        <v>0</v>
      </c>
      <c r="F85" s="51">
        <f t="shared" si="23"/>
        <v>0</v>
      </c>
      <c r="G85" s="51">
        <f t="shared" si="23"/>
        <v>0</v>
      </c>
      <c r="H85" s="51">
        <f t="shared" si="23"/>
        <v>0</v>
      </c>
      <c r="I85" s="51">
        <f t="shared" si="23"/>
        <v>0</v>
      </c>
      <c r="J85" s="51">
        <f t="shared" ref="H85:M85" si="24">+J86+J87</f>
        <v>0</v>
      </c>
      <c r="K85" s="51">
        <f t="shared" si="24"/>
        <v>0</v>
      </c>
      <c r="L85" s="51">
        <f t="shared" si="24"/>
        <v>0</v>
      </c>
      <c r="M85" s="51">
        <f t="shared" si="24"/>
        <v>0</v>
      </c>
      <c r="N85" s="51">
        <f t="shared" si="22"/>
        <v>0</v>
      </c>
    </row>
    <row r="86" spans="1:14" ht="42" customHeight="1" x14ac:dyDescent="0.6">
      <c r="A86" s="53" t="s">
        <v>72</v>
      </c>
      <c r="B86" s="51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f t="shared" si="22"/>
        <v>0</v>
      </c>
    </row>
    <row r="87" spans="1:14" ht="42" customHeight="1" x14ac:dyDescent="0.6">
      <c r="A87" s="53" t="s">
        <v>73</v>
      </c>
      <c r="B87" s="51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f t="shared" si="22"/>
        <v>0</v>
      </c>
    </row>
    <row r="88" spans="1:14" ht="39" customHeight="1" x14ac:dyDescent="0.6">
      <c r="A88" s="48" t="s">
        <v>74</v>
      </c>
      <c r="B88" s="51">
        <f t="shared" ref="B88:I88" si="25">+B89</f>
        <v>0</v>
      </c>
      <c r="C88" s="51">
        <f t="shared" si="25"/>
        <v>0</v>
      </c>
      <c r="D88" s="51">
        <f t="shared" si="25"/>
        <v>0</v>
      </c>
      <c r="E88" s="51">
        <f t="shared" si="25"/>
        <v>0</v>
      </c>
      <c r="F88" s="51">
        <f t="shared" si="25"/>
        <v>0</v>
      </c>
      <c r="G88" s="51">
        <f t="shared" si="25"/>
        <v>0</v>
      </c>
      <c r="H88" s="51">
        <f t="shared" si="25"/>
        <v>0</v>
      </c>
      <c r="I88" s="51">
        <f t="shared" si="25"/>
        <v>0</v>
      </c>
      <c r="J88" s="51">
        <f t="shared" ref="H88:M88" si="26">+J89</f>
        <v>0</v>
      </c>
      <c r="K88" s="51">
        <f t="shared" si="26"/>
        <v>0</v>
      </c>
      <c r="L88" s="51">
        <f t="shared" si="26"/>
        <v>0</v>
      </c>
      <c r="M88" s="51">
        <f t="shared" si="26"/>
        <v>0</v>
      </c>
      <c r="N88" s="51">
        <f t="shared" si="22"/>
        <v>0</v>
      </c>
    </row>
    <row r="89" spans="1:14" ht="39" customHeight="1" x14ac:dyDescent="0.6">
      <c r="A89" s="53" t="s">
        <v>75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f t="shared" si="22"/>
        <v>0</v>
      </c>
    </row>
    <row r="90" spans="1:14" ht="30.75" customHeight="1" x14ac:dyDescent="0.6">
      <c r="A90" s="60" t="s">
        <v>65</v>
      </c>
      <c r="B90" s="61">
        <f t="shared" ref="B90:E90" si="27">+B81+B15</f>
        <v>10906348.350000001</v>
      </c>
      <c r="C90" s="61">
        <f t="shared" si="27"/>
        <v>11308181.52</v>
      </c>
      <c r="D90" s="61">
        <f t="shared" si="27"/>
        <v>13815432.310000001</v>
      </c>
      <c r="E90" s="61">
        <f t="shared" si="27"/>
        <v>19914729.599999994</v>
      </c>
      <c r="F90" s="61">
        <f t="shared" ref="F90:N90" si="28">+F81+F15</f>
        <v>12274741.92</v>
      </c>
      <c r="G90" s="61">
        <f t="shared" si="28"/>
        <v>114342240.19</v>
      </c>
      <c r="H90" s="61">
        <f t="shared" si="28"/>
        <v>14275142.170000002</v>
      </c>
      <c r="I90" s="61">
        <f t="shared" si="28"/>
        <v>11584976.149999999</v>
      </c>
      <c r="J90" s="61">
        <f t="shared" si="28"/>
        <v>0</v>
      </c>
      <c r="K90" s="61">
        <f t="shared" si="28"/>
        <v>0</v>
      </c>
      <c r="L90" s="61">
        <f>+L81+L15</f>
        <v>0</v>
      </c>
      <c r="M90" s="61">
        <f t="shared" si="28"/>
        <v>0</v>
      </c>
      <c r="N90" s="61">
        <f t="shared" si="28"/>
        <v>208421792.20999998</v>
      </c>
    </row>
    <row r="91" spans="1:14" ht="39" x14ac:dyDescent="0.6">
      <c r="A91" s="62" t="s">
        <v>114</v>
      </c>
      <c r="B91" s="51"/>
      <c r="C91" s="51"/>
      <c r="D91" s="62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28.5" customHeight="1" x14ac:dyDescent="0.6">
      <c r="A92" s="62"/>
      <c r="B92" s="51"/>
      <c r="C92" s="51"/>
      <c r="D92" s="62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45" customHeight="1" x14ac:dyDescent="0.6">
      <c r="A93" s="62"/>
      <c r="B93" s="51"/>
      <c r="C93" s="51"/>
      <c r="D93" s="62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ht="45" customHeight="1" x14ac:dyDescent="0.6">
      <c r="A94" s="62"/>
      <c r="B94" s="51"/>
      <c r="C94" s="51"/>
      <c r="D94" s="62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45" customHeight="1" x14ac:dyDescent="0.6">
      <c r="A95" s="62"/>
      <c r="B95" s="51"/>
      <c r="C95" s="51"/>
      <c r="D95" s="62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45" customHeight="1" x14ac:dyDescent="0.6">
      <c r="A96" s="62"/>
      <c r="B96" s="51"/>
      <c r="C96" s="51"/>
      <c r="D96" s="62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4" ht="45" customHeight="1" x14ac:dyDescent="0.6">
      <c r="A97" s="62"/>
      <c r="B97" s="51"/>
      <c r="C97" s="51"/>
      <c r="D97" s="62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4" ht="45" customHeight="1" x14ac:dyDescent="0.6">
      <c r="A98" s="62"/>
      <c r="B98" s="51"/>
      <c r="C98" s="51"/>
      <c r="D98" s="62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1:14" ht="45" customHeight="1" x14ac:dyDescent="0.6">
      <c r="A99" s="62"/>
      <c r="B99" s="51"/>
      <c r="C99" s="51"/>
      <c r="D99" s="62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 ht="45" customHeight="1" x14ac:dyDescent="0.6">
      <c r="A100" s="62"/>
      <c r="B100" s="51"/>
      <c r="C100" s="51"/>
      <c r="D100" s="62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 ht="45" customHeight="1" x14ac:dyDescent="0.6">
      <c r="A101" s="62"/>
      <c r="B101" s="51"/>
      <c r="C101" s="51"/>
      <c r="D101" s="62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ht="45" customHeight="1" x14ac:dyDescent="0.6">
      <c r="A102" s="62"/>
      <c r="B102" s="51"/>
      <c r="C102" s="51"/>
      <c r="D102" s="62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1:14" ht="45" customHeight="1" x14ac:dyDescent="0.6">
      <c r="A103" s="62"/>
      <c r="B103" s="51"/>
      <c r="C103" s="51"/>
      <c r="D103" s="62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1:14" ht="39" x14ac:dyDescent="0.6">
      <c r="A104" s="62"/>
      <c r="B104" s="51"/>
      <c r="C104" s="51"/>
      <c r="D104" s="62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ht="39" x14ac:dyDescent="0.6">
      <c r="A105" s="62"/>
      <c r="B105" s="51"/>
      <c r="C105" s="51"/>
      <c r="D105" s="62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ht="39" x14ac:dyDescent="0.6">
      <c r="A106" s="62"/>
      <c r="B106" s="51"/>
      <c r="C106" s="51"/>
      <c r="D106" s="62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1:14" ht="39" x14ac:dyDescent="0.6">
      <c r="A107" s="62"/>
      <c r="B107" s="51"/>
      <c r="C107" s="51"/>
      <c r="D107" s="62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1:14" ht="39" x14ac:dyDescent="0.6">
      <c r="A108" s="62"/>
      <c r="B108" s="51"/>
      <c r="C108" s="51"/>
      <c r="D108" s="62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1:14" ht="39" x14ac:dyDescent="0.6">
      <c r="A109" s="62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1:14" ht="39" x14ac:dyDescent="0.6">
      <c r="A110" s="62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1:14" ht="39" x14ac:dyDescent="0.6">
      <c r="A111" s="62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1:14" ht="37.5" x14ac:dyDescent="0.45">
      <c r="A112" s="63" t="s">
        <v>118</v>
      </c>
      <c r="B112" s="79" t="s">
        <v>115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1:14" ht="37.5" x14ac:dyDescent="0.5">
      <c r="A113" s="63" t="s">
        <v>119</v>
      </c>
      <c r="B113" s="78" t="s">
        <v>116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</row>
    <row r="114" spans="1:14" ht="37.5" x14ac:dyDescent="0.5">
      <c r="A114" s="63" t="s">
        <v>120</v>
      </c>
      <c r="B114" s="78" t="s">
        <v>117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</row>
    <row r="115" spans="1:14" ht="37.5" x14ac:dyDescent="0.5">
      <c r="A115" s="63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 ht="37.5" x14ac:dyDescent="0.5">
      <c r="A116" s="63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 ht="37.5" x14ac:dyDescent="0.5">
      <c r="A117" s="63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 ht="37.5" x14ac:dyDescent="0.5">
      <c r="A118" s="63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 ht="37.5" x14ac:dyDescent="0.5">
      <c r="A119" s="63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 ht="37.5" x14ac:dyDescent="0.5">
      <c r="A120" s="63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 ht="37.5" x14ac:dyDescent="0.5">
      <c r="A121" s="63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 ht="37.5" x14ac:dyDescent="0.5">
      <c r="A122" s="63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 ht="37.5" x14ac:dyDescent="0.5">
      <c r="A123" s="63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 ht="37.5" x14ac:dyDescent="0.5">
      <c r="A124" s="63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37.5" x14ac:dyDescent="0.5">
      <c r="A125" s="63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ht="37.5" x14ac:dyDescent="0.5">
      <c r="A126" s="63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ht="39" x14ac:dyDescent="0.6">
      <c r="A127" s="62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1:14" ht="37.5" x14ac:dyDescent="0.5">
      <c r="A128" s="78" t="s">
        <v>112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</row>
    <row r="129" spans="1:14" ht="37.5" x14ac:dyDescent="0.5">
      <c r="A129" s="78" t="s">
        <v>110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</row>
    <row r="130" spans="1:14" ht="37.5" x14ac:dyDescent="0.5">
      <c r="A130" s="78" t="s">
        <v>113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</row>
    <row r="131" spans="1:14" ht="37.5" x14ac:dyDescent="0.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ht="37.5" x14ac:dyDescent="0.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</row>
    <row r="133" spans="1:14" ht="37.5" customHeight="1" x14ac:dyDescent="0.45"/>
  </sheetData>
  <mergeCells count="12">
    <mergeCell ref="A9:N9"/>
    <mergeCell ref="A10:N10"/>
    <mergeCell ref="A11:N11"/>
    <mergeCell ref="A12:N12"/>
    <mergeCell ref="A13:N13"/>
    <mergeCell ref="A128:N128"/>
    <mergeCell ref="A129:N129"/>
    <mergeCell ref="A132:N132"/>
    <mergeCell ref="B112:N112"/>
    <mergeCell ref="B113:N113"/>
    <mergeCell ref="B114:N114"/>
    <mergeCell ref="A130:N130"/>
  </mergeCells>
  <pageMargins left="0.39" right="0.28000000000000003" top="0.75" bottom="1.24" header="0.77" footer="1.79"/>
  <pageSetup scale="17" orientation="portrait" r:id="rId1"/>
  <rowBreaks count="1" manualBreakCount="1">
    <brk id="84" max="13" man="1"/>
  </rowBreaks>
  <ignoredErrors>
    <ignoredError sqref="N32 N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2025-09-01T20:33:34Z</cp:lastPrinted>
  <dcterms:created xsi:type="dcterms:W3CDTF">2021-07-29T18:58:50Z</dcterms:created>
  <dcterms:modified xsi:type="dcterms:W3CDTF">2025-09-01T20:33:46Z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