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JUNIO  2025\"/>
    </mc:Choice>
  </mc:AlternateContent>
  <xr:revisionPtr revIDLastSave="0" documentId="13_ncr:1_{B2803E05-E932-4F6A-810E-A5D82430520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Mensual'!$A$3:$N$151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3" l="1"/>
  <c r="F88" i="3"/>
  <c r="E88" i="3"/>
  <c r="D88" i="3"/>
  <c r="C88" i="3"/>
  <c r="B88" i="3"/>
  <c r="G85" i="3"/>
  <c r="F85" i="3"/>
  <c r="E85" i="3"/>
  <c r="D85" i="3"/>
  <c r="C85" i="3"/>
  <c r="B85" i="3"/>
  <c r="B82" i="3"/>
  <c r="B77" i="3"/>
  <c r="B74" i="3"/>
  <c r="B69" i="3"/>
  <c r="G59" i="3"/>
  <c r="F59" i="3"/>
  <c r="E59" i="3"/>
  <c r="D59" i="3"/>
  <c r="C59" i="3"/>
  <c r="B59" i="3"/>
  <c r="G51" i="3"/>
  <c r="F51" i="3"/>
  <c r="E51" i="3"/>
  <c r="D51" i="3"/>
  <c r="C51" i="3"/>
  <c r="B51" i="3"/>
  <c r="G42" i="3"/>
  <c r="F42" i="3"/>
  <c r="E42" i="3"/>
  <c r="D42" i="3"/>
  <c r="C42" i="3"/>
  <c r="B42" i="3"/>
  <c r="G32" i="3"/>
  <c r="F32" i="3"/>
  <c r="E32" i="3"/>
  <c r="D32" i="3"/>
  <c r="C32" i="3"/>
  <c r="B32" i="3"/>
  <c r="G22" i="3"/>
  <c r="F22" i="3"/>
  <c r="E22" i="3"/>
  <c r="D22" i="3"/>
  <c r="C22" i="3"/>
  <c r="B22" i="3"/>
  <c r="G16" i="3"/>
  <c r="F16" i="3"/>
  <c r="E16" i="3"/>
  <c r="D16" i="3"/>
  <c r="C16" i="3"/>
  <c r="B16" i="3"/>
  <c r="B81" i="3" l="1"/>
  <c r="C15" i="3"/>
  <c r="C90" i="3" s="1"/>
  <c r="F15" i="3"/>
  <c r="D15" i="3"/>
  <c r="D90" i="3" s="1"/>
  <c r="B15" i="3"/>
  <c r="E15" i="3"/>
  <c r="E90" i="3" s="1"/>
  <c r="B90" i="3" l="1"/>
  <c r="N17" i="3" l="1"/>
  <c r="N18" i="3"/>
  <c r="N19" i="3"/>
  <c r="N20" i="3"/>
  <c r="N21" i="3"/>
  <c r="N23" i="3"/>
  <c r="N24" i="3"/>
  <c r="N25" i="3"/>
  <c r="N26" i="3"/>
  <c r="N27" i="3"/>
  <c r="N28" i="3"/>
  <c r="N29" i="3"/>
  <c r="N30" i="3"/>
  <c r="N31" i="3"/>
  <c r="M88" i="3"/>
  <c r="L88" i="3"/>
  <c r="K88" i="3"/>
  <c r="J88" i="3"/>
  <c r="I88" i="3"/>
  <c r="H88" i="3"/>
  <c r="M85" i="3"/>
  <c r="L85" i="3"/>
  <c r="K85" i="3"/>
  <c r="J85" i="3"/>
  <c r="I85" i="3"/>
  <c r="H85" i="3"/>
  <c r="N82" i="3"/>
  <c r="N77" i="3"/>
  <c r="N74" i="3"/>
  <c r="M69" i="3"/>
  <c r="L69" i="3"/>
  <c r="M59" i="3"/>
  <c r="L59" i="3"/>
  <c r="K59" i="3"/>
  <c r="J59" i="3"/>
  <c r="I59" i="3"/>
  <c r="H59" i="3"/>
  <c r="M51" i="3"/>
  <c r="K51" i="3"/>
  <c r="J51" i="3"/>
  <c r="I51" i="3"/>
  <c r="H51" i="3"/>
  <c r="M42" i="3"/>
  <c r="L42" i="3"/>
  <c r="K42" i="3"/>
  <c r="J42" i="3"/>
  <c r="I42" i="3"/>
  <c r="H42" i="3"/>
  <c r="M32" i="3"/>
  <c r="L32" i="3"/>
  <c r="K32" i="3"/>
  <c r="J32" i="3"/>
  <c r="I32" i="3"/>
  <c r="H32" i="3"/>
  <c r="M22" i="3"/>
  <c r="L22" i="3"/>
  <c r="K22" i="3"/>
  <c r="J22" i="3"/>
  <c r="I22" i="3"/>
  <c r="H22" i="3"/>
  <c r="M16" i="3"/>
  <c r="L16" i="3"/>
  <c r="K16" i="3"/>
  <c r="J16" i="3"/>
  <c r="I16" i="3"/>
  <c r="H16" i="3"/>
  <c r="N56" i="3"/>
  <c r="N89" i="3"/>
  <c r="N87" i="3"/>
  <c r="N86" i="3"/>
  <c r="N84" i="3"/>
  <c r="N83" i="3"/>
  <c r="N80" i="3"/>
  <c r="N79" i="3"/>
  <c r="N78" i="3"/>
  <c r="N76" i="3"/>
  <c r="N75" i="3"/>
  <c r="N73" i="3"/>
  <c r="N72" i="3"/>
  <c r="N71" i="3"/>
  <c r="N70" i="3"/>
  <c r="N68" i="3"/>
  <c r="N65" i="3"/>
  <c r="N64" i="3"/>
  <c r="N63" i="3"/>
  <c r="N62" i="3"/>
  <c r="N61" i="3"/>
  <c r="N60" i="3"/>
  <c r="N58" i="3"/>
  <c r="N57" i="3"/>
  <c r="N55" i="3"/>
  <c r="N54" i="3"/>
  <c r="N53" i="3"/>
  <c r="N52" i="3"/>
  <c r="N50" i="3"/>
  <c r="N49" i="3"/>
  <c r="N48" i="3"/>
  <c r="N47" i="3"/>
  <c r="N46" i="3"/>
  <c r="N45" i="3"/>
  <c r="N44" i="3"/>
  <c r="N43" i="3"/>
  <c r="N41" i="3"/>
  <c r="N40" i="3"/>
  <c r="N39" i="3"/>
  <c r="N38" i="3"/>
  <c r="N37" i="3"/>
  <c r="N36" i="3"/>
  <c r="N35" i="3"/>
  <c r="N34" i="3"/>
  <c r="N33" i="3"/>
  <c r="I15" i="3" l="1"/>
  <c r="I90" i="3" s="1"/>
  <c r="F90" i="3"/>
  <c r="G15" i="3"/>
  <c r="G90" i="3" s="1"/>
  <c r="J15" i="3"/>
  <c r="J90" i="3" s="1"/>
  <c r="K15" i="3"/>
  <c r="K90" i="3" s="1"/>
  <c r="M15" i="3"/>
  <c r="M90" i="3" s="1"/>
  <c r="N69" i="3"/>
  <c r="L15" i="3"/>
  <c r="L90" i="3" s="1"/>
  <c r="H15" i="3"/>
  <c r="H90" i="3" s="1"/>
  <c r="N81" i="3"/>
  <c r="N88" i="3"/>
  <c r="N22" i="3"/>
  <c r="N42" i="3"/>
  <c r="N85" i="3"/>
  <c r="N16" i="3"/>
  <c r="N51" i="3"/>
  <c r="N59" i="3"/>
  <c r="N32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N15" i="3" l="1"/>
  <c r="N90" i="3" s="1"/>
</calcChain>
</file>

<file path=xl/sharedStrings.xml><?xml version="1.0" encoding="utf-8"?>
<sst xmlns="http://schemas.openxmlformats.org/spreadsheetml/2006/main" count="200" uniqueCount="121">
  <si>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</si>
  <si>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</si>
  <si>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</si>
  <si>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</si>
  <si>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</si>
  <si>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</si>
  <si>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</si>
  <si>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</si>
  <si>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</si>
  <si>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</si>
  <si>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</si>
  <si>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</si>
  <si>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</si>
  <si>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</si>
  <si>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</si>
  <si>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</si>
  <si>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</si>
  <si>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</si>
  <si>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</si>
  <si>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</si>
  <si>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</si>
  <si>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</si>
  <si>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</si>
  <si>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</si>
  <si>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</si>
  <si>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</si>
  <si>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</si>
  <si>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</si>
  <si>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</si>
  <si>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</si>
  <si>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</si>
  <si>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</si>
  <si>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</si>
  <si>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</si>
  <si>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</si>
  <si>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</si>
  <si>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</si>
  <si>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</si>
  <si>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</si>
  <si>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</si>
  <si>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</si>
  <si>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</si>
  <si>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</si>
  <si>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</si>
  <si>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</si>
  <si>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</si>
  <si>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</si>
  <si>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</si>
  <si>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</si>
  <si>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</si>
  <si>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</si>
  <si>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</si>
  <si>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</si>
  <si>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</si>
  <si>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</si>
  <si>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</si>
  <si>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</si>
  <si>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</si>
  <si>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</si>
  <si>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</si>
  <si>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</si>
  <si>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</si>
  <si>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</si>
  <si>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</si>
  <si>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</si>
  <si>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</si>
  <si>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</si>
  <si>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</si>
  <si>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</si>
  <si>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</si>
  <si>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</si>
  <si>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</si>
  <si>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</si>
  <si>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</si>
  <si>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</si>
  <si>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</si>
  <si>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</si>
  <si>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</si>
  <si>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</si>
  <si>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</si>
  <si>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</si>
  <si>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</si>
  <si>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</si>
  <si>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</si>
  <si>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</si>
  <si>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</si>
  <si>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</si>
  <si>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</si>
  <si>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</si>
  <si>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</si>
  <si>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</si>
  <si>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</si>
  <si>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</si>
  <si>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</si>
  <si>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</si>
  <si>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</si>
  <si>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</si>
  <si>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</si>
  <si>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</si>
  <si>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</si>
  <si>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</si>
  <si>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</si>
  <si>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</si>
  <si>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</si>
  <si>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</si>
  <si>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</si>
  <si>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</si>
  <si>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</si>
  <si>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</si>
  <si>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</si>
  <si>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</si>
  <si>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>2.5.5- TRANSFERENCIAS DE CAPITAL A INSTITUCIONES PUBICAS FINANCIERAS</t>
  </si>
  <si>
    <t xml:space="preserve">       Pablo M. Grimaldi Hernández</t>
  </si>
  <si>
    <t xml:space="preserve"> Enc. Dpto. Administrativo Financiero</t>
  </si>
  <si>
    <r>
      <rPr>
        <b/>
        <sz val="30"/>
        <color theme="1"/>
        <rFont val="Calibri"/>
        <family val="2"/>
        <scheme val="minor"/>
      </rPr>
      <t>Fuente:</t>
    </r>
    <r>
      <rPr>
        <sz val="30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</si>
  <si>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                                                   Carolin Sosa F.</t>
  </si>
  <si>
    <t xml:space="preserve">                                                                                          Autorizado por</t>
  </si>
  <si>
    <t xml:space="preserve">                                                                                              Enc. División Financiera</t>
  </si>
  <si>
    <t xml:space="preserve">                  Ilania Quezada Luciano</t>
  </si>
  <si>
    <t xml:space="preserve">                        Preparado por </t>
  </si>
  <si>
    <t xml:space="preserve">              Responsable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</si>
</sst>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name val="Times New Roman"/>
      <family val="1"/>
    </font>
    <font>
      <b/>
      <sz val="30"/>
      <color theme="1"/>
      <name val="Times New Roman"/>
      <family val="1"/>
    </font>
    <font>
      <b/>
      <sz val="36"/>
      <color rgb="FF000000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2" fillId="0" borderId="0" xfId="1" applyFont="1"/>
    <xf numFmtId="43" fontId="22" fillId="0" borderId="0" xfId="0" applyNumberFormat="1" applyFont="1"/>
    <xf numFmtId="0" fontId="22" fillId="0" borderId="0" xfId="0" applyFont="1"/>
    <xf numFmtId="0" fontId="25" fillId="2" borderId="3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43" fontId="24" fillId="0" borderId="1" xfId="0" applyNumberFormat="1" applyFont="1" applyBorder="1"/>
    <xf numFmtId="0" fontId="24" fillId="0" borderId="0" xfId="0" applyFont="1" applyAlignment="1">
      <alignment horizontal="left" indent="1"/>
    </xf>
    <xf numFmtId="43" fontId="24" fillId="0" borderId="0" xfId="1" applyFont="1"/>
    <xf numFmtId="0" fontId="26" fillId="0" borderId="0" xfId="0" applyFont="1" applyAlignment="1">
      <alignment horizontal="left" indent="2"/>
    </xf>
    <xf numFmtId="43" fontId="26" fillId="0" borderId="0" xfId="1" applyFont="1"/>
    <xf numFmtId="43" fontId="26" fillId="0" borderId="6" xfId="1" applyFont="1" applyBorder="1"/>
    <xf numFmtId="0" fontId="26" fillId="0" borderId="0" xfId="0" applyFont="1" applyAlignment="1">
      <alignment horizontal="left" vertical="justify" wrapText="1" indent="2"/>
    </xf>
    <xf numFmtId="43" fontId="26" fillId="0" borderId="0" xfId="1" applyFont="1" applyBorder="1"/>
    <xf numFmtId="9" fontId="26" fillId="0" borderId="0" xfId="2" applyFont="1" applyAlignment="1">
      <alignment horizontal="left" vertical="justify" wrapText="1" indent="2"/>
    </xf>
    <xf numFmtId="43" fontId="24" fillId="0" borderId="0" xfId="1" applyFont="1" applyBorder="1"/>
    <xf numFmtId="43" fontId="26" fillId="0" borderId="0" xfId="0" applyNumberFormat="1" applyFont="1"/>
    <xf numFmtId="164" fontId="24" fillId="0" borderId="1" xfId="0" applyNumberFormat="1" applyFont="1" applyBorder="1"/>
    <xf numFmtId="43" fontId="24" fillId="0" borderId="1" xfId="1" applyFont="1" applyBorder="1"/>
    <xf numFmtId="0" fontId="25" fillId="2" borderId="2" xfId="0" applyFont="1" applyFill="1" applyBorder="1" applyAlignment="1">
      <alignment vertical="center"/>
    </xf>
    <xf numFmtId="43" fontId="25" fillId="2" borderId="2" xfId="1" applyFont="1" applyFill="1" applyBorder="1"/>
    <xf numFmtId="0" fontId="26" fillId="0" borderId="0" xfId="0" applyFont="1"/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 vertical="top" wrapText="1" readingOrder="1"/>
    </xf>
    <xf numFmtId="0" fontId="29" fillId="0" borderId="0" xfId="0" applyFont="1" applyAlignment="1">
      <alignment horizontal="center" vertical="top" wrapText="1" readingOrder="1"/>
    </xf>
    <xf numFmtId="17" fontId="30" fillId="0" borderId="5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top" wrapText="1" readingOrder="1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372836</xdr:colOff>
      <xdr:row>3</xdr:row>
      <xdr:rowOff>166006</xdr:rowOff>
    </xdr:from>
    <xdr:to>
      <xdr:col>0</xdr:col>
      <xdr:colOff>4819650</xdr:colOff>
      <xdr:row>12</xdr:row>
      <xdr:rowOff>27273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836" y="1251856"/>
          <a:ext cx="4446814" cy="3423617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</xdr:colOff>
      <xdr:row>3</xdr:row>
      <xdr:rowOff>3069</xdr:rowOff>
    </xdr:from>
    <xdr:to>
      <xdr:col>13</xdr:col>
      <xdr:colOff>2142392</xdr:colOff>
      <xdr:row>11</xdr:row>
      <xdr:rowOff>351008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8700" y="1088919"/>
          <a:ext cx="4762500" cy="3319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69" t="s">
        <v>92</v>
      </c>
      <c r="D3" s="70"/>
      <c r="E3" s="70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7" t="s">
        <v>93</v>
      </c>
      <c r="D4" s="68"/>
      <c r="E4" s="68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6" t="s">
        <v>94</v>
      </c>
      <c r="D5" s="77"/>
      <c r="E5" s="77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7" t="s">
        <v>101</v>
      </c>
      <c r="D6" s="68"/>
      <c r="E6" s="68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1" t="s">
        <v>76</v>
      </c>
      <c r="D7" s="72"/>
      <c r="E7" s="72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3" t="s">
        <v>66</v>
      </c>
      <c r="D8" s="74" t="s">
        <v>91</v>
      </c>
      <c r="E8" s="74" t="s">
        <v>90</v>
      </c>
      <c r="F8" s="24"/>
    </row>
    <row r="9" spans="2:16" ht="23.25" customHeight="1" x14ac:dyDescent="0.3">
      <c r="C9" s="73"/>
      <c r="D9" s="75"/>
      <c r="E9" s="75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66" t="s">
        <v>103</v>
      </c>
      <c r="D91" s="66"/>
      <c r="E91" s="27" t="s">
        <v>96</v>
      </c>
      <c r="F91" s="27"/>
      <c r="G91" s="13"/>
    </row>
    <row r="92" spans="3:7" ht="16.5" x14ac:dyDescent="0.25">
      <c r="C92" s="66" t="s">
        <v>108</v>
      </c>
      <c r="D92" s="66"/>
      <c r="E92" s="27" t="s">
        <v>109</v>
      </c>
      <c r="F92" s="27"/>
      <c r="G92" s="14"/>
    </row>
    <row r="93" spans="3:7" ht="18.75" customHeight="1" x14ac:dyDescent="0.25">
      <c r="C93" s="66" t="s">
        <v>102</v>
      </c>
      <c r="D93" s="66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65" t="s">
        <v>100</v>
      </c>
      <c r="D95" s="65"/>
      <c r="E95" s="65"/>
      <c r="F95" s="65"/>
      <c r="G95" s="6"/>
    </row>
    <row r="96" spans="3:7" ht="18.75" x14ac:dyDescent="0.3">
      <c r="C96" s="65" t="s">
        <v>97</v>
      </c>
      <c r="D96" s="65"/>
      <c r="E96" s="65"/>
      <c r="F96" s="65"/>
      <c r="G96" s="6"/>
    </row>
    <row r="97" spans="3:7" ht="18.75" x14ac:dyDescent="0.3">
      <c r="C97" s="65" t="s">
        <v>98</v>
      </c>
      <c r="D97" s="65"/>
      <c r="E97" s="65"/>
      <c r="F97" s="65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P127"/>
  <sheetViews>
    <sheetView showGridLines="0" tabSelected="1" showWhiteSpace="0" view="pageBreakPreview" topLeftCell="A70" zoomScale="51" zoomScaleNormal="70" zoomScaleSheetLayoutView="51" zoomScalePageLayoutView="59" workbookViewId="0">
      <selection activeCell="A41" sqref="A41"/>
    </sheetView>
  </sheetViews>
  <sheetFormatPr defaultColWidth="11.42578125" defaultRowHeight="28.5" x14ac:dyDescent="0.45"/>
  <cols>
    <col min="1" max="1" width="211" style="42" customWidth="1"/>
    <col min="2" max="2" width="42.85546875" style="42" customWidth="1"/>
    <col min="3" max="3" width="41" style="42" customWidth="1"/>
    <col min="4" max="4" width="43.7109375" style="42" customWidth="1"/>
    <col min="5" max="5" width="42.28515625" style="42" customWidth="1"/>
    <col min="6" max="6" width="40.7109375" style="42" customWidth="1"/>
    <col min="7" max="7" width="44.7109375" style="42" customWidth="1"/>
    <col min="8" max="8" width="35.85546875" style="42" hidden="1" customWidth="1"/>
    <col min="9" max="9" width="38.140625" style="42" hidden="1" customWidth="1"/>
    <col min="10" max="10" width="36.7109375" style="42" hidden="1" customWidth="1"/>
    <col min="11" max="12" width="35.140625" style="42" hidden="1" customWidth="1"/>
    <col min="13" max="13" width="2.85546875" style="42" hidden="1" customWidth="1"/>
    <col min="14" max="14" width="42.5703125" style="42" customWidth="1"/>
    <col min="15" max="15" width="11.42578125" style="42"/>
    <col min="16" max="16" width="24.5703125" style="42" customWidth="1"/>
    <col min="17" max="16384" width="11.42578125" style="42"/>
  </cols>
  <sheetData>
    <row r="5" spans="1:14" ht="16.5" customHeight="1" x14ac:dyDescent="0.45"/>
    <row r="6" spans="1:14" ht="16.5" customHeight="1" x14ac:dyDescent="0.45"/>
    <row r="7" spans="1:14" ht="16.5" customHeight="1" x14ac:dyDescent="0.45"/>
    <row r="8" spans="1:14" ht="16.5" customHeight="1" x14ac:dyDescent="0.45"/>
    <row r="9" spans="1:14" ht="46.5" x14ac:dyDescent="0.45">
      <c r="A9" s="78" t="s">
        <v>92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1:14" ht="46.5" customHeight="1" x14ac:dyDescent="0.45">
      <c r="A10" s="78" t="s">
        <v>93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1:14" ht="46.5" x14ac:dyDescent="0.45">
      <c r="A11" s="80">
        <v>45809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spans="1:14" ht="46.5" x14ac:dyDescent="0.45">
      <c r="A12" s="78" t="s">
        <v>95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</row>
    <row r="13" spans="1:14" ht="39" x14ac:dyDescent="0.45">
      <c r="A13" s="82" t="s">
        <v>76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</row>
    <row r="14" spans="1:14" ht="33" customHeight="1" x14ac:dyDescent="0.45">
      <c r="A14" s="43" t="s">
        <v>66</v>
      </c>
      <c r="B14" s="44" t="s">
        <v>78</v>
      </c>
      <c r="C14" s="44" t="s">
        <v>79</v>
      </c>
      <c r="D14" s="44" t="s">
        <v>80</v>
      </c>
      <c r="E14" s="44" t="s">
        <v>81</v>
      </c>
      <c r="F14" s="45" t="s">
        <v>82</v>
      </c>
      <c r="G14" s="44" t="s">
        <v>83</v>
      </c>
      <c r="H14" s="45" t="s">
        <v>84</v>
      </c>
      <c r="I14" s="44" t="s">
        <v>85</v>
      </c>
      <c r="J14" s="44" t="s">
        <v>86</v>
      </c>
      <c r="K14" s="44" t="s">
        <v>87</v>
      </c>
      <c r="L14" s="44" t="s">
        <v>88</v>
      </c>
      <c r="M14" s="45" t="s">
        <v>89</v>
      </c>
      <c r="N14" s="44" t="s">
        <v>77</v>
      </c>
    </row>
    <row r="15" spans="1:14" ht="37.5" customHeight="1" x14ac:dyDescent="0.6">
      <c r="A15" s="46" t="s">
        <v>0</v>
      </c>
      <c r="B15" s="47">
        <f>+B16+B22+B32+B42+B51+B59+B70+B74+B77</f>
        <v>10906348.350000001</v>
      </c>
      <c r="C15" s="47">
        <f>+C16+C22+C32+C42+C51+C59+C70+C74+C77</f>
        <v>11308181.52</v>
      </c>
      <c r="D15" s="47">
        <f>+D16+D22+D32+D42+D51+D59+D70+D74+D77</f>
        <v>13815432.310000001</v>
      </c>
      <c r="E15" s="47">
        <f t="shared" ref="E15:F15" si="0">+E16+E22+E32+E42+E51+E59+E70+E74+E77+E81</f>
        <v>19914729.599999994</v>
      </c>
      <c r="F15" s="47">
        <f t="shared" si="0"/>
        <v>12274741.92</v>
      </c>
      <c r="G15" s="47">
        <f t="shared" ref="G15:J15" si="1">+G16+G22+G32+G42+G51+G59+G70+G74+G77+G81</f>
        <v>114363480.19</v>
      </c>
      <c r="H15" s="47">
        <f t="shared" si="1"/>
        <v>0</v>
      </c>
      <c r="I15" s="47">
        <f t="shared" si="1"/>
        <v>0</v>
      </c>
      <c r="J15" s="47">
        <f t="shared" si="1"/>
        <v>0</v>
      </c>
      <c r="K15" s="47">
        <f>+K16+K22+K32+K42+K51+K59+K69+K74+K77+K81</f>
        <v>0</v>
      </c>
      <c r="L15" s="47">
        <f>+L16+L22+L32+L42+L51+L59+L69+L74+L77+L81</f>
        <v>0</v>
      </c>
      <c r="M15" s="47">
        <f>+M16+M22+M32+M42+M51+M59+M69+M74+M77+M81</f>
        <v>0</v>
      </c>
      <c r="N15" s="47">
        <f t="shared" ref="N15" si="2">+N16+N22+N32+N42+N51+N59+N69+N74+N77+N81</f>
        <v>182582913.88999999</v>
      </c>
    </row>
    <row r="16" spans="1:14" ht="37.5" customHeight="1" x14ac:dyDescent="0.6">
      <c r="A16" s="48" t="s">
        <v>1</v>
      </c>
      <c r="B16" s="49">
        <f t="shared" ref="B16:G16" si="3">+B17+B18+B19+B20+B21</f>
        <v>10248175.220000001</v>
      </c>
      <c r="C16" s="49">
        <f t="shared" si="3"/>
        <v>10397725.85</v>
      </c>
      <c r="D16" s="49">
        <f>+D17+D18+D19+D20+D21</f>
        <v>10593654.040000001</v>
      </c>
      <c r="E16" s="49">
        <f t="shared" si="3"/>
        <v>17797686.669999998</v>
      </c>
      <c r="F16" s="49">
        <f t="shared" si="3"/>
        <v>10317497.68</v>
      </c>
      <c r="G16" s="49">
        <f t="shared" si="3"/>
        <v>11430464.390000001</v>
      </c>
      <c r="H16" s="49">
        <f t="shared" ref="H16:M16" si="4">+H17+H18+H19+H20+H21</f>
        <v>0</v>
      </c>
      <c r="I16" s="49">
        <f t="shared" si="4"/>
        <v>0</v>
      </c>
      <c r="J16" s="49">
        <f t="shared" si="4"/>
        <v>0</v>
      </c>
      <c r="K16" s="49">
        <f t="shared" si="4"/>
        <v>0</v>
      </c>
      <c r="L16" s="49">
        <f>+L17+L18+L19+L20+L21</f>
        <v>0</v>
      </c>
      <c r="M16" s="49">
        <f t="shared" si="4"/>
        <v>0</v>
      </c>
      <c r="N16" s="49">
        <f t="shared" ref="N16:N82" si="5">+B16+C16+D16+E16+F16+G16+H16+I16+J16+K16+L16+M16</f>
        <v>70785203.849999994</v>
      </c>
    </row>
    <row r="17" spans="1:16" ht="30.75" customHeight="1" x14ac:dyDescent="0.6">
      <c r="A17" s="50" t="s">
        <v>2</v>
      </c>
      <c r="B17" s="51">
        <v>8740000</v>
      </c>
      <c r="C17" s="51">
        <v>8608500</v>
      </c>
      <c r="D17" s="51">
        <v>8956499.3000000007</v>
      </c>
      <c r="E17" s="51">
        <v>8765000</v>
      </c>
      <c r="F17" s="51">
        <v>8662000</v>
      </c>
      <c r="G17" s="51">
        <v>8963682.5099999998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f t="shared" si="5"/>
        <v>52695681.809999995</v>
      </c>
    </row>
    <row r="18" spans="1:16" ht="41.25" customHeight="1" x14ac:dyDescent="0.6">
      <c r="A18" s="50" t="s">
        <v>3</v>
      </c>
      <c r="B18" s="51">
        <v>193500</v>
      </c>
      <c r="C18" s="52">
        <v>493500</v>
      </c>
      <c r="D18" s="51">
        <v>343500</v>
      </c>
      <c r="E18" s="51">
        <v>7714000.0099999998</v>
      </c>
      <c r="F18" s="51">
        <v>379750</v>
      </c>
      <c r="G18" s="51">
        <v>1225749.99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f t="shared" si="5"/>
        <v>10350000</v>
      </c>
    </row>
    <row r="19" spans="1:16" ht="32.25" customHeight="1" x14ac:dyDescent="0.6">
      <c r="A19" s="50" t="s">
        <v>4</v>
      </c>
      <c r="B19" s="51">
        <v>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f t="shared" si="5"/>
        <v>0</v>
      </c>
    </row>
    <row r="20" spans="1:16" ht="39" x14ac:dyDescent="0.6">
      <c r="A20" s="50" t="s">
        <v>5</v>
      </c>
      <c r="B20" s="51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f>+B20+C20+D20+E20+F20+G20+H20+I20+J20+K20+L20+M20</f>
        <v>0</v>
      </c>
    </row>
    <row r="21" spans="1:16" ht="37.5" customHeight="1" x14ac:dyDescent="0.6">
      <c r="A21" s="53" t="s">
        <v>6</v>
      </c>
      <c r="B21" s="51">
        <v>1314675.22</v>
      </c>
      <c r="C21" s="51">
        <v>1295725.8500000001</v>
      </c>
      <c r="D21" s="51">
        <v>1293654.74</v>
      </c>
      <c r="E21" s="51">
        <v>1318686.6599999999</v>
      </c>
      <c r="F21" s="51">
        <v>1275747.68</v>
      </c>
      <c r="G21" s="51">
        <v>1241031.8899999999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f>+B21+C21+D21+E21+F21+G21+H21+I21+J21+K21+L21+M21</f>
        <v>7739522.04</v>
      </c>
    </row>
    <row r="22" spans="1:16" ht="40.5" customHeight="1" x14ac:dyDescent="0.6">
      <c r="A22" s="48" t="s">
        <v>7</v>
      </c>
      <c r="B22" s="49">
        <f t="shared" ref="B22:G22" si="6">+B23+B24+B25+B26+B27+B28+B29+B30+B31</f>
        <v>658173.12999999989</v>
      </c>
      <c r="C22" s="49">
        <f t="shared" si="6"/>
        <v>818601.85</v>
      </c>
      <c r="D22" s="49">
        <f>+D23+D24+D25+D26+D27+D28+D29+D30+D31</f>
        <v>1275337.1200000001</v>
      </c>
      <c r="E22" s="49">
        <f>+E23+E24+E25+E26+E27+E28+E29+E30+E31</f>
        <v>1213344.49</v>
      </c>
      <c r="F22" s="49">
        <f t="shared" si="6"/>
        <v>1185652.7499999998</v>
      </c>
      <c r="G22" s="49">
        <f t="shared" si="6"/>
        <v>1980744.45</v>
      </c>
      <c r="H22" s="49">
        <f t="shared" ref="H22:J22" si="7">+H23+H24+H25+H26+H27+H28+H29+H30+H31</f>
        <v>0</v>
      </c>
      <c r="I22" s="49">
        <f t="shared" si="7"/>
        <v>0</v>
      </c>
      <c r="J22" s="49">
        <f t="shared" si="7"/>
        <v>0</v>
      </c>
      <c r="K22" s="49">
        <f>+K23+K24+K25+K26+K27+K28+K29+K30+K31</f>
        <v>0</v>
      </c>
      <c r="L22" s="49">
        <f>+L23+L24+L25+L26+L27+L28+L29+L30+L31</f>
        <v>0</v>
      </c>
      <c r="M22" s="49">
        <f>+M23+M24+M25+M26+M27+M28+M29+M30+M31</f>
        <v>0</v>
      </c>
      <c r="N22" s="49">
        <f t="shared" si="5"/>
        <v>7131853.79</v>
      </c>
    </row>
    <row r="23" spans="1:16" ht="31.5" customHeight="1" x14ac:dyDescent="0.6">
      <c r="A23" s="50" t="s">
        <v>8</v>
      </c>
      <c r="B23" s="51">
        <v>272236.28999999998</v>
      </c>
      <c r="C23" s="51">
        <v>350070.65</v>
      </c>
      <c r="D23" s="51">
        <v>300061.63</v>
      </c>
      <c r="E23" s="51">
        <v>270280.13</v>
      </c>
      <c r="F23" s="51">
        <v>38849.370000000003</v>
      </c>
      <c r="G23" s="51">
        <v>781339.05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f t="shared" si="5"/>
        <v>2012837.12</v>
      </c>
    </row>
    <row r="24" spans="1:16" ht="37.5" customHeight="1" x14ac:dyDescent="0.6">
      <c r="A24" s="53" t="s">
        <v>9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255399.2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f t="shared" si="5"/>
        <v>255399.2</v>
      </c>
    </row>
    <row r="25" spans="1:16" ht="39.75" customHeight="1" x14ac:dyDescent="0.6">
      <c r="A25" s="50" t="s">
        <v>10</v>
      </c>
      <c r="B25" s="51">
        <v>178238.54</v>
      </c>
      <c r="C25" s="51">
        <v>0</v>
      </c>
      <c r="D25" s="51">
        <v>298391.62</v>
      </c>
      <c r="E25" s="51">
        <v>77601.960000000006</v>
      </c>
      <c r="F25" s="51">
        <v>138043.60999999999</v>
      </c>
      <c r="G25" s="51">
        <v>273200.77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f t="shared" si="5"/>
        <v>965476.5</v>
      </c>
    </row>
    <row r="26" spans="1:16" ht="34.5" customHeight="1" x14ac:dyDescent="0.6">
      <c r="A26" s="50" t="s">
        <v>11</v>
      </c>
      <c r="B26" s="51">
        <v>0</v>
      </c>
      <c r="C26" s="51">
        <v>251037</v>
      </c>
      <c r="D26" s="51">
        <v>0</v>
      </c>
      <c r="E26" s="51">
        <v>0</v>
      </c>
      <c r="F26" s="51">
        <v>150827.79</v>
      </c>
      <c r="G26" s="51">
        <v>3380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f t="shared" si="5"/>
        <v>405244.79000000004</v>
      </c>
    </row>
    <row r="27" spans="1:16" ht="40.5" customHeight="1" x14ac:dyDescent="0.6">
      <c r="A27" s="50" t="s">
        <v>12</v>
      </c>
      <c r="B27" s="51">
        <v>0</v>
      </c>
      <c r="C27" s="51">
        <v>0</v>
      </c>
      <c r="D27" s="51">
        <v>0</v>
      </c>
      <c r="E27" s="51">
        <v>424309.29</v>
      </c>
      <c r="F27" s="51">
        <v>511771.12</v>
      </c>
      <c r="G27" s="51">
        <v>217641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f t="shared" si="5"/>
        <v>1153721.4099999999</v>
      </c>
      <c r="P27" s="40"/>
    </row>
    <row r="28" spans="1:16" ht="34.5" customHeight="1" x14ac:dyDescent="0.6">
      <c r="A28" s="50" t="s">
        <v>13</v>
      </c>
      <c r="B28" s="51">
        <v>207698.3</v>
      </c>
      <c r="C28" s="51">
        <v>207508</v>
      </c>
      <c r="D28" s="51">
        <v>279459.33</v>
      </c>
      <c r="E28" s="51">
        <v>198270.1</v>
      </c>
      <c r="F28" s="51">
        <v>195933.8</v>
      </c>
      <c r="G28" s="51">
        <v>196550.2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f t="shared" si="5"/>
        <v>1285419.73</v>
      </c>
      <c r="P28" s="40"/>
    </row>
    <row r="29" spans="1:16" ht="40.5" customHeight="1" x14ac:dyDescent="0.6">
      <c r="A29" s="53" t="s">
        <v>14</v>
      </c>
      <c r="B29" s="51">
        <v>0</v>
      </c>
      <c r="C29" s="51">
        <v>9986.2000000000007</v>
      </c>
      <c r="D29" s="51">
        <v>232425.14</v>
      </c>
      <c r="E29" s="51">
        <v>126588.43</v>
      </c>
      <c r="F29" s="51">
        <v>14963.66</v>
      </c>
      <c r="G29" s="51">
        <v>105423.71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f t="shared" si="5"/>
        <v>489387.14</v>
      </c>
      <c r="P29" s="40"/>
    </row>
    <row r="30" spans="1:16" ht="39.75" customHeight="1" x14ac:dyDescent="0.6">
      <c r="A30" s="53" t="s">
        <v>15</v>
      </c>
      <c r="B30" s="51">
        <v>0</v>
      </c>
      <c r="C30" s="51">
        <v>0</v>
      </c>
      <c r="D30" s="51">
        <v>0</v>
      </c>
      <c r="E30" s="51">
        <v>30030</v>
      </c>
      <c r="F30" s="51">
        <v>105256</v>
      </c>
      <c r="G30" s="51">
        <v>88505.74</v>
      </c>
      <c r="H30" s="51">
        <v>0</v>
      </c>
      <c r="I30" s="51">
        <v>0</v>
      </c>
      <c r="J30" s="51">
        <v>0</v>
      </c>
      <c r="K30" s="51">
        <v>0</v>
      </c>
      <c r="L30" s="54">
        <v>0</v>
      </c>
      <c r="M30" s="54">
        <v>0</v>
      </c>
      <c r="N30" s="54">
        <f t="shared" si="5"/>
        <v>223791.74</v>
      </c>
      <c r="P30" s="41"/>
    </row>
    <row r="31" spans="1:16" ht="36" customHeight="1" x14ac:dyDescent="0.6">
      <c r="A31" s="55" t="s">
        <v>16</v>
      </c>
      <c r="B31" s="51">
        <v>0</v>
      </c>
      <c r="C31" s="51">
        <v>0</v>
      </c>
      <c r="D31" s="51">
        <v>164999.4</v>
      </c>
      <c r="E31" s="51">
        <v>86264.58</v>
      </c>
      <c r="F31" s="51">
        <v>30007.4</v>
      </c>
      <c r="G31" s="51">
        <v>59304.78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f t="shared" si="5"/>
        <v>340576.16000000003</v>
      </c>
    </row>
    <row r="32" spans="1:16" ht="39.75" customHeight="1" x14ac:dyDescent="0.6">
      <c r="A32" s="48" t="s">
        <v>17</v>
      </c>
      <c r="B32" s="49">
        <f t="shared" ref="B32:G32" si="8">+B33+B34+B35+B36+B37+B38+B39+B40+B41</f>
        <v>0</v>
      </c>
      <c r="C32" s="49">
        <f t="shared" si="8"/>
        <v>91853.82</v>
      </c>
      <c r="D32" s="49">
        <f t="shared" si="8"/>
        <v>1943094.67</v>
      </c>
      <c r="E32" s="49">
        <f t="shared" si="8"/>
        <v>275101.83</v>
      </c>
      <c r="F32" s="49">
        <f t="shared" si="8"/>
        <v>533533.55999999994</v>
      </c>
      <c r="G32" s="49">
        <f t="shared" si="8"/>
        <v>360525.43</v>
      </c>
      <c r="H32" s="49">
        <f t="shared" ref="H32:M32" si="9">+H33+H34+H35+H36+H37+H38+H39+H40+H41</f>
        <v>0</v>
      </c>
      <c r="I32" s="49">
        <f t="shared" si="9"/>
        <v>0</v>
      </c>
      <c r="J32" s="49">
        <f t="shared" si="9"/>
        <v>0</v>
      </c>
      <c r="K32" s="49">
        <f t="shared" si="9"/>
        <v>0</v>
      </c>
      <c r="L32" s="49">
        <f>+L33+L34+L35+L36+L37+L38+L39+L40+L41</f>
        <v>0</v>
      </c>
      <c r="M32" s="49">
        <f t="shared" si="9"/>
        <v>0</v>
      </c>
      <c r="N32" s="49">
        <f>+N33+N34+N35+N36+N37+N38+N39+N40+N41</f>
        <v>3204109.3099999996</v>
      </c>
    </row>
    <row r="33" spans="1:14" ht="42.75" customHeight="1" x14ac:dyDescent="0.6">
      <c r="A33" s="53" t="s">
        <v>18</v>
      </c>
      <c r="B33" s="51">
        <v>0</v>
      </c>
      <c r="C33" s="51">
        <v>56274.9</v>
      </c>
      <c r="D33" s="51">
        <v>24015.18</v>
      </c>
      <c r="E33" s="51">
        <v>47952.3</v>
      </c>
      <c r="F33" s="51">
        <v>95211.25</v>
      </c>
      <c r="G33" s="51">
        <v>21465.82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4">
        <f t="shared" si="5"/>
        <v>244919.45</v>
      </c>
    </row>
    <row r="34" spans="1:14" ht="39" customHeight="1" x14ac:dyDescent="0.6">
      <c r="A34" s="50" t="s">
        <v>19</v>
      </c>
      <c r="B34" s="51">
        <v>0</v>
      </c>
      <c r="C34" s="51">
        <v>0</v>
      </c>
      <c r="D34" s="51">
        <v>0</v>
      </c>
      <c r="E34" s="51">
        <v>1928.92</v>
      </c>
      <c r="F34" s="51">
        <v>276915.78999999998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4">
        <f t="shared" si="5"/>
        <v>278844.70999999996</v>
      </c>
    </row>
    <row r="35" spans="1:14" ht="44.25" customHeight="1" x14ac:dyDescent="0.6">
      <c r="A35" s="53" t="s">
        <v>20</v>
      </c>
      <c r="B35" s="51">
        <v>0</v>
      </c>
      <c r="C35" s="51">
        <v>27568.06</v>
      </c>
      <c r="D35" s="51">
        <v>11564</v>
      </c>
      <c r="E35" s="51">
        <v>0</v>
      </c>
      <c r="F35" s="51">
        <v>0</v>
      </c>
      <c r="G35" s="51">
        <v>21237.94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4">
        <f t="shared" si="5"/>
        <v>60370</v>
      </c>
    </row>
    <row r="36" spans="1:14" ht="37.5" customHeight="1" x14ac:dyDescent="0.6">
      <c r="A36" s="50" t="s">
        <v>21</v>
      </c>
      <c r="B36" s="51">
        <v>0</v>
      </c>
      <c r="C36" s="51">
        <v>0</v>
      </c>
      <c r="D36" s="51">
        <v>0</v>
      </c>
      <c r="E36" s="51">
        <v>0</v>
      </c>
      <c r="F36" s="51">
        <v>0</v>
      </c>
      <c r="G36" s="51">
        <v>2548.8000000000002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4">
        <f t="shared" si="5"/>
        <v>2548.8000000000002</v>
      </c>
    </row>
    <row r="37" spans="1:14" ht="40.5" customHeight="1" x14ac:dyDescent="0.6">
      <c r="A37" s="53" t="s">
        <v>22</v>
      </c>
      <c r="B37" s="51">
        <v>0</v>
      </c>
      <c r="C37" s="51">
        <v>0</v>
      </c>
      <c r="D37" s="51">
        <v>0</v>
      </c>
      <c r="E37" s="51">
        <v>23999.93</v>
      </c>
      <c r="F37" s="51">
        <v>0</v>
      </c>
      <c r="G37" s="51">
        <v>450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4">
        <f t="shared" si="5"/>
        <v>24449.93</v>
      </c>
    </row>
    <row r="38" spans="1:14" ht="39" customHeight="1" x14ac:dyDescent="0.6">
      <c r="A38" s="53" t="s">
        <v>23</v>
      </c>
      <c r="B38" s="51">
        <v>0</v>
      </c>
      <c r="C38" s="51">
        <v>0</v>
      </c>
      <c r="D38" s="51">
        <v>4189</v>
      </c>
      <c r="E38" s="51">
        <v>1904.7</v>
      </c>
      <c r="F38" s="51">
        <v>0</v>
      </c>
      <c r="G38" s="51">
        <v>38651.879999999997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4">
        <f t="shared" si="5"/>
        <v>44745.579999999994</v>
      </c>
    </row>
    <row r="39" spans="1:14" ht="39.75" customHeight="1" x14ac:dyDescent="0.6">
      <c r="A39" s="53" t="s">
        <v>24</v>
      </c>
      <c r="B39" s="51">
        <v>0</v>
      </c>
      <c r="C39" s="51">
        <v>0</v>
      </c>
      <c r="D39" s="51">
        <v>1556100.6</v>
      </c>
      <c r="E39" s="51">
        <v>0</v>
      </c>
      <c r="F39" s="51">
        <v>0</v>
      </c>
      <c r="G39" s="51">
        <v>33816.269999999997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4">
        <f t="shared" si="5"/>
        <v>1589916.87</v>
      </c>
    </row>
    <row r="40" spans="1:14" ht="42" customHeight="1" x14ac:dyDescent="0.6">
      <c r="A40" s="53" t="s">
        <v>25</v>
      </c>
      <c r="B40" s="51">
        <v>0</v>
      </c>
      <c r="C40" s="51">
        <v>0</v>
      </c>
      <c r="D40" s="51">
        <v>0</v>
      </c>
      <c r="E40" s="51">
        <v>0</v>
      </c>
      <c r="F40" s="51">
        <v>0</v>
      </c>
      <c r="G40" s="51"/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4">
        <f t="shared" si="5"/>
        <v>0</v>
      </c>
    </row>
    <row r="41" spans="1:14" ht="42" customHeight="1" x14ac:dyDescent="0.6">
      <c r="A41" s="50" t="s">
        <v>26</v>
      </c>
      <c r="B41" s="51">
        <v>0</v>
      </c>
      <c r="C41" s="51">
        <v>8010.86</v>
      </c>
      <c r="D41" s="51">
        <v>347225.89</v>
      </c>
      <c r="E41" s="51">
        <v>199315.98</v>
      </c>
      <c r="F41" s="51">
        <v>161406.51999999999</v>
      </c>
      <c r="G41" s="51">
        <v>242354.72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4">
        <f t="shared" si="5"/>
        <v>958313.97</v>
      </c>
    </row>
    <row r="42" spans="1:14" ht="39" customHeight="1" x14ac:dyDescent="0.6">
      <c r="A42" s="48" t="s">
        <v>27</v>
      </c>
      <c r="B42" s="49">
        <f t="shared" ref="B42:G42" si="10">+B43+B44+B45+B46+B47+B48+B49+B50</f>
        <v>0</v>
      </c>
      <c r="C42" s="49">
        <f t="shared" si="10"/>
        <v>0</v>
      </c>
      <c r="D42" s="49">
        <f t="shared" si="10"/>
        <v>0</v>
      </c>
      <c r="E42" s="49">
        <f t="shared" si="10"/>
        <v>480000</v>
      </c>
      <c r="F42" s="49">
        <f t="shared" si="10"/>
        <v>0</v>
      </c>
      <c r="G42" s="49">
        <f t="shared" si="10"/>
        <v>100000000</v>
      </c>
      <c r="H42" s="49">
        <f t="shared" ref="H42:M42" si="11">+H43+H44+H45+H46+H47+H48+H49+H50</f>
        <v>0</v>
      </c>
      <c r="I42" s="49">
        <f t="shared" si="11"/>
        <v>0</v>
      </c>
      <c r="J42" s="49">
        <f t="shared" si="11"/>
        <v>0</v>
      </c>
      <c r="K42" s="49">
        <f t="shared" si="11"/>
        <v>0</v>
      </c>
      <c r="L42" s="49">
        <f t="shared" si="11"/>
        <v>0</v>
      </c>
      <c r="M42" s="49">
        <f t="shared" si="11"/>
        <v>0</v>
      </c>
      <c r="N42" s="56">
        <f t="shared" si="5"/>
        <v>100480000</v>
      </c>
    </row>
    <row r="43" spans="1:14" ht="40.5" customHeight="1" x14ac:dyDescent="0.6">
      <c r="A43" s="53" t="s">
        <v>28</v>
      </c>
      <c r="B43" s="51">
        <v>0</v>
      </c>
      <c r="C43" s="51">
        <v>0</v>
      </c>
      <c r="D43" s="51">
        <v>0</v>
      </c>
      <c r="E43" s="51">
        <v>480000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f t="shared" si="5"/>
        <v>480000</v>
      </c>
    </row>
    <row r="44" spans="1:14" ht="40.5" customHeight="1" x14ac:dyDescent="0.6">
      <c r="A44" s="53" t="s">
        <v>29</v>
      </c>
      <c r="B44" s="51">
        <v>0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f t="shared" si="5"/>
        <v>0</v>
      </c>
    </row>
    <row r="45" spans="1:14" ht="40.5" customHeight="1" x14ac:dyDescent="0.6">
      <c r="A45" s="53" t="s">
        <v>30</v>
      </c>
      <c r="B45" s="51">
        <v>0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f t="shared" si="5"/>
        <v>0</v>
      </c>
    </row>
    <row r="46" spans="1:14" ht="40.5" customHeight="1" x14ac:dyDescent="0.6">
      <c r="A46" s="53" t="s">
        <v>31</v>
      </c>
      <c r="B46" s="51">
        <v>0</v>
      </c>
      <c r="C46" s="51">
        <v>0</v>
      </c>
      <c r="D46" s="51">
        <v>0</v>
      </c>
      <c r="E46" s="51">
        <v>0</v>
      </c>
      <c r="F46" s="51">
        <v>0</v>
      </c>
      <c r="G46" s="51">
        <v>100000000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f t="shared" si="5"/>
        <v>100000000</v>
      </c>
    </row>
    <row r="47" spans="1:14" ht="40.5" customHeight="1" x14ac:dyDescent="0.6">
      <c r="A47" s="53" t="s">
        <v>32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f t="shared" si="5"/>
        <v>0</v>
      </c>
    </row>
    <row r="48" spans="1:14" ht="43.5" customHeight="1" x14ac:dyDescent="0.6">
      <c r="A48" s="50" t="s">
        <v>33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f t="shared" si="5"/>
        <v>0</v>
      </c>
    </row>
    <row r="49" spans="1:14" ht="36.75" customHeight="1" x14ac:dyDescent="0.6">
      <c r="A49" s="53" t="s">
        <v>34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f t="shared" si="5"/>
        <v>0</v>
      </c>
    </row>
    <row r="50" spans="1:14" ht="36" customHeight="1" x14ac:dyDescent="0.6">
      <c r="A50" s="53" t="s">
        <v>35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f t="shared" si="5"/>
        <v>0</v>
      </c>
    </row>
    <row r="51" spans="1:14" ht="43.5" customHeight="1" x14ac:dyDescent="0.6">
      <c r="A51" s="48" t="s">
        <v>36</v>
      </c>
      <c r="B51" s="51">
        <f t="shared" ref="B51:G51" si="12">+B52+B53+B54+B55+B56+B57+B58</f>
        <v>0</v>
      </c>
      <c r="C51" s="51">
        <f t="shared" si="12"/>
        <v>0</v>
      </c>
      <c r="D51" s="51">
        <f t="shared" si="12"/>
        <v>0</v>
      </c>
      <c r="E51" s="51">
        <f t="shared" si="12"/>
        <v>0</v>
      </c>
      <c r="F51" s="51">
        <f t="shared" si="12"/>
        <v>0</v>
      </c>
      <c r="G51" s="51">
        <f t="shared" si="12"/>
        <v>0</v>
      </c>
      <c r="H51" s="51">
        <f t="shared" ref="H51:M51" si="13">+H52+H53+H54+H55+H56+H57+H58</f>
        <v>0</v>
      </c>
      <c r="I51" s="51">
        <f t="shared" si="13"/>
        <v>0</v>
      </c>
      <c r="J51" s="51">
        <f t="shared" si="13"/>
        <v>0</v>
      </c>
      <c r="K51" s="51">
        <f t="shared" si="13"/>
        <v>0</v>
      </c>
      <c r="L51" s="51">
        <v>0</v>
      </c>
      <c r="M51" s="51">
        <f t="shared" si="13"/>
        <v>0</v>
      </c>
      <c r="N51" s="51">
        <f t="shared" si="5"/>
        <v>0</v>
      </c>
    </row>
    <row r="52" spans="1:14" ht="40.5" customHeight="1" x14ac:dyDescent="0.6">
      <c r="A52" s="53" t="s">
        <v>37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f t="shared" si="5"/>
        <v>0</v>
      </c>
    </row>
    <row r="53" spans="1:14" ht="39.75" customHeight="1" x14ac:dyDescent="0.6">
      <c r="A53" s="53" t="s">
        <v>38</v>
      </c>
      <c r="B53" s="51">
        <v>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f t="shared" si="5"/>
        <v>0</v>
      </c>
    </row>
    <row r="54" spans="1:14" ht="41.25" customHeight="1" x14ac:dyDescent="0.6">
      <c r="A54" s="53" t="s">
        <v>39</v>
      </c>
      <c r="B54" s="51">
        <v>0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f t="shared" si="5"/>
        <v>0</v>
      </c>
    </row>
    <row r="55" spans="1:14" ht="42" customHeight="1" x14ac:dyDescent="0.6">
      <c r="A55" s="53" t="s">
        <v>40</v>
      </c>
      <c r="B55" s="51">
        <v>0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f t="shared" si="5"/>
        <v>0</v>
      </c>
    </row>
    <row r="56" spans="1:14" ht="40.5" customHeight="1" x14ac:dyDescent="0.6">
      <c r="A56" s="53" t="s">
        <v>111</v>
      </c>
      <c r="B56" s="51">
        <v>0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f t="shared" ref="N56" si="14">+B56+C56+D56+E56+F56+G56+H56+I56+J56+K56+L56+M56</f>
        <v>0</v>
      </c>
    </row>
    <row r="57" spans="1:14" ht="39" customHeight="1" x14ac:dyDescent="0.6">
      <c r="A57" s="53" t="s">
        <v>41</v>
      </c>
      <c r="B57" s="51">
        <v>0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f t="shared" si="5"/>
        <v>0</v>
      </c>
    </row>
    <row r="58" spans="1:14" ht="43.5" customHeight="1" x14ac:dyDescent="0.6">
      <c r="A58" s="53" t="s">
        <v>42</v>
      </c>
      <c r="B58" s="51">
        <v>0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f t="shared" si="5"/>
        <v>0</v>
      </c>
    </row>
    <row r="59" spans="1:14" ht="42.75" customHeight="1" x14ac:dyDescent="0.6">
      <c r="A59" s="48" t="s">
        <v>43</v>
      </c>
      <c r="B59" s="49">
        <f t="shared" ref="B59:G59" si="15">+B60+B61+B62+B63+B64+B65+B66+B67+B68</f>
        <v>0</v>
      </c>
      <c r="C59" s="49">
        <f t="shared" si="15"/>
        <v>0</v>
      </c>
      <c r="D59" s="49">
        <f t="shared" si="15"/>
        <v>3346.48</v>
      </c>
      <c r="E59" s="49">
        <f t="shared" si="15"/>
        <v>148596.61000000002</v>
      </c>
      <c r="F59" s="49">
        <f t="shared" si="15"/>
        <v>238057.93</v>
      </c>
      <c r="G59" s="49">
        <f t="shared" si="15"/>
        <v>591745.91999999993</v>
      </c>
      <c r="H59" s="49">
        <f t="shared" ref="H59:M59" si="16">+H60+H61+H62+H63+H64+H65+H66+H67+H68</f>
        <v>0</v>
      </c>
      <c r="I59" s="49">
        <f t="shared" si="16"/>
        <v>0</v>
      </c>
      <c r="J59" s="49">
        <f t="shared" si="16"/>
        <v>0</v>
      </c>
      <c r="K59" s="49">
        <f t="shared" si="16"/>
        <v>0</v>
      </c>
      <c r="L59" s="49">
        <f>+L60+L61+L62+L63+L64+L65+L66+L67+L68</f>
        <v>0</v>
      </c>
      <c r="M59" s="49">
        <f t="shared" si="16"/>
        <v>0</v>
      </c>
      <c r="N59" s="49">
        <f t="shared" ref="N59" si="17">+N60+N61+N62+N63+N64+N65+N66+N67+N68</f>
        <v>981746.94</v>
      </c>
    </row>
    <row r="60" spans="1:14" ht="40.5" customHeight="1" x14ac:dyDescent="0.6">
      <c r="A60" s="50" t="s">
        <v>44</v>
      </c>
      <c r="B60" s="51">
        <v>0</v>
      </c>
      <c r="C60" s="51">
        <v>0</v>
      </c>
      <c r="D60" s="51">
        <v>0</v>
      </c>
      <c r="E60" s="51">
        <v>146651.6</v>
      </c>
      <c r="F60" s="51">
        <v>99709.59</v>
      </c>
      <c r="G60" s="51">
        <v>0</v>
      </c>
      <c r="H60" s="51">
        <v>0</v>
      </c>
      <c r="I60" s="51"/>
      <c r="J60" s="51"/>
      <c r="K60" s="51">
        <v>0</v>
      </c>
      <c r="L60" s="51">
        <v>0</v>
      </c>
      <c r="M60" s="51">
        <v>0</v>
      </c>
      <c r="N60" s="51">
        <f t="shared" si="5"/>
        <v>246361.19</v>
      </c>
    </row>
    <row r="61" spans="1:14" ht="40.5" customHeight="1" x14ac:dyDescent="0.6">
      <c r="A61" s="53" t="s">
        <v>45</v>
      </c>
      <c r="B61" s="51">
        <v>0</v>
      </c>
      <c r="C61" s="51">
        <v>0</v>
      </c>
      <c r="D61" s="51">
        <v>0</v>
      </c>
      <c r="E61" s="51">
        <v>1945.01</v>
      </c>
      <c r="F61" s="51">
        <v>132291.4</v>
      </c>
      <c r="G61" s="51">
        <v>32230.52</v>
      </c>
      <c r="H61" s="51">
        <v>0</v>
      </c>
      <c r="I61" s="51"/>
      <c r="J61" s="51"/>
      <c r="K61" s="51">
        <v>0</v>
      </c>
      <c r="L61" s="51">
        <v>0</v>
      </c>
      <c r="M61" s="51">
        <v>0</v>
      </c>
      <c r="N61" s="51">
        <f t="shared" si="5"/>
        <v>166466.93</v>
      </c>
    </row>
    <row r="62" spans="1:14" ht="40.5" customHeight="1" x14ac:dyDescent="0.6">
      <c r="A62" s="53" t="s">
        <v>46</v>
      </c>
      <c r="B62" s="51">
        <v>0</v>
      </c>
      <c r="C62" s="51">
        <v>0</v>
      </c>
      <c r="D62" s="51">
        <v>0</v>
      </c>
      <c r="E62" s="51">
        <v>0</v>
      </c>
      <c r="F62" s="51">
        <v>6056.94</v>
      </c>
      <c r="G62" s="51">
        <v>0</v>
      </c>
      <c r="H62" s="51">
        <v>0</v>
      </c>
      <c r="I62" s="51"/>
      <c r="J62" s="51"/>
      <c r="K62" s="51">
        <v>0</v>
      </c>
      <c r="L62" s="51">
        <v>0</v>
      </c>
      <c r="M62" s="51">
        <v>0</v>
      </c>
      <c r="N62" s="51">
        <f t="shared" si="5"/>
        <v>6056.94</v>
      </c>
    </row>
    <row r="63" spans="1:14" ht="40.5" customHeight="1" x14ac:dyDescent="0.6">
      <c r="A63" s="53" t="s">
        <v>47</v>
      </c>
      <c r="B63" s="51">
        <v>0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/>
      <c r="J63" s="51"/>
      <c r="K63" s="51">
        <v>0</v>
      </c>
      <c r="L63" s="51">
        <v>0</v>
      </c>
      <c r="M63" s="51">
        <v>0</v>
      </c>
      <c r="N63" s="51">
        <f t="shared" si="5"/>
        <v>0</v>
      </c>
    </row>
    <row r="64" spans="1:14" ht="40.5" customHeight="1" x14ac:dyDescent="0.6">
      <c r="A64" s="53" t="s">
        <v>48</v>
      </c>
      <c r="B64" s="51">
        <v>0</v>
      </c>
      <c r="C64" s="51">
        <v>0</v>
      </c>
      <c r="D64" s="51">
        <v>3346.48</v>
      </c>
      <c r="E64" s="51">
        <v>0</v>
      </c>
      <c r="F64" s="51">
        <v>0</v>
      </c>
      <c r="G64" s="51">
        <v>504106.68</v>
      </c>
      <c r="H64" s="51">
        <v>0</v>
      </c>
      <c r="I64" s="51"/>
      <c r="J64" s="51"/>
      <c r="K64" s="51">
        <v>0</v>
      </c>
      <c r="L64" s="51">
        <v>0</v>
      </c>
      <c r="M64" s="51">
        <v>0</v>
      </c>
      <c r="N64" s="51">
        <f t="shared" si="5"/>
        <v>507453.16</v>
      </c>
    </row>
    <row r="65" spans="1:14" ht="40.5" customHeight="1" x14ac:dyDescent="0.6">
      <c r="A65" s="53" t="s">
        <v>49</v>
      </c>
      <c r="B65" s="51">
        <v>0</v>
      </c>
      <c r="C65" s="51">
        <v>0</v>
      </c>
      <c r="D65" s="51">
        <v>0</v>
      </c>
      <c r="E65" s="51">
        <v>0</v>
      </c>
      <c r="F65" s="51">
        <v>0</v>
      </c>
      <c r="G65" s="51">
        <v>55408.72</v>
      </c>
      <c r="H65" s="51">
        <v>0</v>
      </c>
      <c r="I65" s="51"/>
      <c r="J65" s="51"/>
      <c r="K65" s="51">
        <v>0</v>
      </c>
      <c r="L65" s="51">
        <v>0</v>
      </c>
      <c r="M65" s="51">
        <v>0</v>
      </c>
      <c r="N65" s="51">
        <f t="shared" si="5"/>
        <v>55408.72</v>
      </c>
    </row>
    <row r="66" spans="1:14" ht="40.5" customHeight="1" x14ac:dyDescent="0.6">
      <c r="A66" s="53" t="s">
        <v>50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/>
      <c r="J66" s="51"/>
      <c r="K66" s="51">
        <v>0</v>
      </c>
      <c r="L66" s="51">
        <v>0</v>
      </c>
      <c r="M66" s="51">
        <v>0</v>
      </c>
      <c r="N66" s="51">
        <v>0</v>
      </c>
    </row>
    <row r="67" spans="1:14" ht="40.5" customHeight="1" x14ac:dyDescent="0.6">
      <c r="A67" s="53" t="s">
        <v>51</v>
      </c>
      <c r="B67" s="51">
        <v>0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/>
      <c r="N67" s="51">
        <v>0</v>
      </c>
    </row>
    <row r="68" spans="1:14" ht="40.5" customHeight="1" x14ac:dyDescent="0.6">
      <c r="A68" s="53" t="s">
        <v>52</v>
      </c>
      <c r="B68" s="51">
        <v>0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/>
      <c r="J68" s="51"/>
      <c r="K68" s="51">
        <v>0</v>
      </c>
      <c r="L68" s="51">
        <v>0</v>
      </c>
      <c r="M68" s="51"/>
      <c r="N68" s="51">
        <f t="shared" si="5"/>
        <v>0</v>
      </c>
    </row>
    <row r="69" spans="1:14" ht="37.5" customHeight="1" x14ac:dyDescent="0.6">
      <c r="A69" s="48" t="s">
        <v>53</v>
      </c>
      <c r="B69" s="49">
        <f>+B70+B71+B72+B73</f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f>+L70+L71+L72+L73+L74+L75+L76+L77+L78</f>
        <v>0</v>
      </c>
      <c r="M69" s="49">
        <f>+M70+M71+M72+M73+M74+M75+M76+M77+M78</f>
        <v>0</v>
      </c>
      <c r="N69" s="49">
        <f t="shared" si="5"/>
        <v>0</v>
      </c>
    </row>
    <row r="70" spans="1:14" ht="34.5" customHeight="1" x14ac:dyDescent="0.6">
      <c r="A70" s="50" t="s">
        <v>54</v>
      </c>
      <c r="B70" s="51">
        <v>0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/>
      <c r="N70" s="51">
        <f t="shared" si="5"/>
        <v>0</v>
      </c>
    </row>
    <row r="71" spans="1:14" ht="34.5" customHeight="1" x14ac:dyDescent="0.6">
      <c r="A71" s="50" t="s">
        <v>55</v>
      </c>
      <c r="B71" s="51">
        <v>0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/>
      <c r="N71" s="51">
        <f t="shared" si="5"/>
        <v>0</v>
      </c>
    </row>
    <row r="72" spans="1:14" ht="37.5" customHeight="1" x14ac:dyDescent="0.6">
      <c r="A72" s="53" t="s">
        <v>56</v>
      </c>
      <c r="B72" s="51">
        <v>0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f t="shared" si="5"/>
        <v>0</v>
      </c>
    </row>
    <row r="73" spans="1:14" ht="80.25" customHeight="1" x14ac:dyDescent="0.6">
      <c r="A73" s="53" t="s">
        <v>57</v>
      </c>
      <c r="B73" s="51">
        <v>0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f t="shared" si="5"/>
        <v>0</v>
      </c>
    </row>
    <row r="74" spans="1:14" ht="41.25" customHeight="1" x14ac:dyDescent="0.6">
      <c r="A74" s="48" t="s">
        <v>58</v>
      </c>
      <c r="B74" s="57">
        <f t="shared" ref="B74" si="18">+B75+B76</f>
        <v>0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f t="shared" si="5"/>
        <v>0</v>
      </c>
    </row>
    <row r="75" spans="1:14" ht="35.25" customHeight="1" x14ac:dyDescent="0.6">
      <c r="A75" s="53" t="s">
        <v>59</v>
      </c>
      <c r="B75" s="51">
        <v>0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1">
        <f t="shared" si="5"/>
        <v>0</v>
      </c>
    </row>
    <row r="76" spans="1:14" ht="42.75" customHeight="1" x14ac:dyDescent="0.6">
      <c r="A76" s="53" t="s">
        <v>60</v>
      </c>
      <c r="B76" s="51">
        <v>0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f t="shared" si="5"/>
        <v>0</v>
      </c>
    </row>
    <row r="77" spans="1:14" ht="35.25" customHeight="1" x14ac:dyDescent="0.6">
      <c r="A77" s="48" t="s">
        <v>61</v>
      </c>
      <c r="B77" s="51">
        <f t="shared" ref="B77" si="19">+B78+B79+B80</f>
        <v>0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f t="shared" si="5"/>
        <v>0</v>
      </c>
    </row>
    <row r="78" spans="1:14" ht="45" customHeight="1" x14ac:dyDescent="0.6">
      <c r="A78" s="50" t="s">
        <v>62</v>
      </c>
      <c r="B78" s="51">
        <v>0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f t="shared" si="5"/>
        <v>0</v>
      </c>
    </row>
    <row r="79" spans="1:14" ht="33.75" customHeight="1" x14ac:dyDescent="0.6">
      <c r="A79" s="50" t="s">
        <v>63</v>
      </c>
      <c r="B79" s="51">
        <v>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  <c r="N79" s="51">
        <f t="shared" si="5"/>
        <v>0</v>
      </c>
    </row>
    <row r="80" spans="1:14" ht="36.75" customHeight="1" x14ac:dyDescent="0.6">
      <c r="A80" s="53" t="s">
        <v>64</v>
      </c>
      <c r="B80" s="51">
        <v>0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f t="shared" si="5"/>
        <v>0</v>
      </c>
    </row>
    <row r="81" spans="1:14" ht="40.5" customHeight="1" x14ac:dyDescent="0.6">
      <c r="A81" s="46" t="s">
        <v>67</v>
      </c>
      <c r="B81" s="58">
        <f t="shared" ref="B81" si="20">+B82+B85+B88</f>
        <v>0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59">
        <f t="shared" si="5"/>
        <v>0</v>
      </c>
    </row>
    <row r="82" spans="1:14" ht="43.5" customHeight="1" x14ac:dyDescent="0.6">
      <c r="A82" s="48" t="s">
        <v>68</v>
      </c>
      <c r="B82" s="51">
        <f t="shared" ref="B82" si="21">+B83+B84</f>
        <v>0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1">
        <v>0</v>
      </c>
      <c r="N82" s="51">
        <f t="shared" si="5"/>
        <v>0</v>
      </c>
    </row>
    <row r="83" spans="1:14" ht="42.75" customHeight="1" x14ac:dyDescent="0.6">
      <c r="A83" s="53" t="s">
        <v>69</v>
      </c>
      <c r="B83" s="51">
        <v>0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1">
        <v>0</v>
      </c>
      <c r="N83" s="51">
        <f t="shared" ref="N83:N89" si="22">+B83+C83+D83+E83+F83+G83+H83+I83+J83+K83+L83+M83</f>
        <v>0</v>
      </c>
    </row>
    <row r="84" spans="1:14" ht="46.5" customHeight="1" x14ac:dyDescent="0.6">
      <c r="A84" s="53" t="s">
        <v>70</v>
      </c>
      <c r="B84" s="51">
        <v>0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1">
        <v>0</v>
      </c>
      <c r="N84" s="51">
        <f t="shared" si="22"/>
        <v>0</v>
      </c>
    </row>
    <row r="85" spans="1:14" ht="38.25" customHeight="1" x14ac:dyDescent="0.6">
      <c r="A85" s="48" t="s">
        <v>71</v>
      </c>
      <c r="B85" s="51">
        <f t="shared" ref="B85:G85" si="23">+B86+B87</f>
        <v>0</v>
      </c>
      <c r="C85" s="51">
        <f t="shared" si="23"/>
        <v>0</v>
      </c>
      <c r="D85" s="51">
        <f t="shared" si="23"/>
        <v>0</v>
      </c>
      <c r="E85" s="51">
        <f t="shared" si="23"/>
        <v>0</v>
      </c>
      <c r="F85" s="51">
        <f t="shared" si="23"/>
        <v>0</v>
      </c>
      <c r="G85" s="51">
        <f t="shared" si="23"/>
        <v>0</v>
      </c>
      <c r="H85" s="51">
        <f t="shared" ref="H85:M85" si="24">+H86+H87</f>
        <v>0</v>
      </c>
      <c r="I85" s="51">
        <f t="shared" si="24"/>
        <v>0</v>
      </c>
      <c r="J85" s="51">
        <f t="shared" si="24"/>
        <v>0</v>
      </c>
      <c r="K85" s="51">
        <f t="shared" si="24"/>
        <v>0</v>
      </c>
      <c r="L85" s="51">
        <f t="shared" si="24"/>
        <v>0</v>
      </c>
      <c r="M85" s="51">
        <f t="shared" si="24"/>
        <v>0</v>
      </c>
      <c r="N85" s="51">
        <f t="shared" si="22"/>
        <v>0</v>
      </c>
    </row>
    <row r="86" spans="1:14" ht="42" customHeight="1" x14ac:dyDescent="0.6">
      <c r="A86" s="53" t="s">
        <v>72</v>
      </c>
      <c r="B86" s="51">
        <v>0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1">
        <v>0</v>
      </c>
      <c r="M86" s="51">
        <v>0</v>
      </c>
      <c r="N86" s="51">
        <f t="shared" si="22"/>
        <v>0</v>
      </c>
    </row>
    <row r="87" spans="1:14" ht="42" customHeight="1" x14ac:dyDescent="0.6">
      <c r="A87" s="53" t="s">
        <v>73</v>
      </c>
      <c r="B87" s="51">
        <v>0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1">
        <v>0</v>
      </c>
      <c r="M87" s="51">
        <v>0</v>
      </c>
      <c r="N87" s="51">
        <f t="shared" si="22"/>
        <v>0</v>
      </c>
    </row>
    <row r="88" spans="1:14" ht="39" customHeight="1" x14ac:dyDescent="0.6">
      <c r="A88" s="48" t="s">
        <v>74</v>
      </c>
      <c r="B88" s="51">
        <f t="shared" ref="B88:G88" si="25">+B89</f>
        <v>0</v>
      </c>
      <c r="C88" s="51">
        <f t="shared" si="25"/>
        <v>0</v>
      </c>
      <c r="D88" s="51">
        <f t="shared" si="25"/>
        <v>0</v>
      </c>
      <c r="E88" s="51">
        <f t="shared" si="25"/>
        <v>0</v>
      </c>
      <c r="F88" s="51">
        <f t="shared" si="25"/>
        <v>0</v>
      </c>
      <c r="G88" s="51">
        <f t="shared" si="25"/>
        <v>0</v>
      </c>
      <c r="H88" s="51">
        <f t="shared" ref="H88:M88" si="26">+H89</f>
        <v>0</v>
      </c>
      <c r="I88" s="51">
        <f t="shared" si="26"/>
        <v>0</v>
      </c>
      <c r="J88" s="51">
        <f t="shared" si="26"/>
        <v>0</v>
      </c>
      <c r="K88" s="51">
        <f t="shared" si="26"/>
        <v>0</v>
      </c>
      <c r="L88" s="51">
        <f t="shared" si="26"/>
        <v>0</v>
      </c>
      <c r="M88" s="51">
        <f t="shared" si="26"/>
        <v>0</v>
      </c>
      <c r="N88" s="51">
        <f t="shared" si="22"/>
        <v>0</v>
      </c>
    </row>
    <row r="89" spans="1:14" ht="39" customHeight="1" x14ac:dyDescent="0.6">
      <c r="A89" s="53" t="s">
        <v>75</v>
      </c>
      <c r="B89" s="51">
        <v>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1">
        <v>0</v>
      </c>
      <c r="M89" s="51">
        <v>0</v>
      </c>
      <c r="N89" s="51">
        <f t="shared" si="22"/>
        <v>0</v>
      </c>
    </row>
    <row r="90" spans="1:14" ht="30.75" customHeight="1" x14ac:dyDescent="0.6">
      <c r="A90" s="60" t="s">
        <v>65</v>
      </c>
      <c r="B90" s="61">
        <f t="shared" ref="B90:E90" si="27">+B81+B15</f>
        <v>10906348.350000001</v>
      </c>
      <c r="C90" s="61">
        <f t="shared" si="27"/>
        <v>11308181.52</v>
      </c>
      <c r="D90" s="61">
        <f t="shared" si="27"/>
        <v>13815432.310000001</v>
      </c>
      <c r="E90" s="61">
        <f t="shared" si="27"/>
        <v>19914729.599999994</v>
      </c>
      <c r="F90" s="61">
        <f t="shared" ref="F90:N90" si="28">+F81+F15</f>
        <v>12274741.92</v>
      </c>
      <c r="G90" s="61">
        <f t="shared" si="28"/>
        <v>114363480.19</v>
      </c>
      <c r="H90" s="61">
        <f t="shared" si="28"/>
        <v>0</v>
      </c>
      <c r="I90" s="61">
        <f t="shared" si="28"/>
        <v>0</v>
      </c>
      <c r="J90" s="61">
        <f t="shared" si="28"/>
        <v>0</v>
      </c>
      <c r="K90" s="61">
        <f t="shared" si="28"/>
        <v>0</v>
      </c>
      <c r="L90" s="61">
        <f>+L81+L15</f>
        <v>0</v>
      </c>
      <c r="M90" s="61">
        <f t="shared" si="28"/>
        <v>0</v>
      </c>
      <c r="N90" s="61">
        <f t="shared" si="28"/>
        <v>182582913.88999999</v>
      </c>
    </row>
    <row r="91" spans="1:14" ht="39" x14ac:dyDescent="0.6">
      <c r="A91" s="62" t="s">
        <v>114</v>
      </c>
      <c r="B91" s="51"/>
      <c r="C91" s="51"/>
      <c r="D91" s="62"/>
      <c r="E91" s="51"/>
      <c r="F91" s="51"/>
      <c r="G91" s="51"/>
      <c r="H91" s="51"/>
      <c r="I91" s="51"/>
      <c r="J91" s="51"/>
      <c r="K91" s="51"/>
      <c r="L91" s="51"/>
      <c r="M91" s="51"/>
      <c r="N91" s="51"/>
    </row>
    <row r="92" spans="1:14" ht="28.5" customHeight="1" x14ac:dyDescent="0.6">
      <c r="A92" s="62"/>
      <c r="B92" s="51"/>
      <c r="C92" s="51"/>
      <c r="D92" s="62"/>
      <c r="E92" s="51"/>
      <c r="F92" s="51"/>
      <c r="G92" s="51"/>
      <c r="H92" s="51"/>
      <c r="I92" s="51"/>
      <c r="J92" s="51"/>
      <c r="K92" s="51"/>
      <c r="L92" s="51"/>
      <c r="M92" s="51"/>
      <c r="N92" s="51"/>
    </row>
    <row r="93" spans="1:14" ht="45" customHeight="1" x14ac:dyDescent="0.6">
      <c r="A93" s="62"/>
      <c r="B93" s="51"/>
      <c r="C93" s="51"/>
      <c r="D93" s="62"/>
      <c r="E93" s="51"/>
      <c r="F93" s="51"/>
      <c r="G93" s="51"/>
      <c r="H93" s="51"/>
      <c r="I93" s="51"/>
      <c r="J93" s="51"/>
      <c r="K93" s="51"/>
      <c r="L93" s="51"/>
      <c r="M93" s="51"/>
      <c r="N93" s="51"/>
    </row>
    <row r="94" spans="1:14" ht="45" customHeight="1" x14ac:dyDescent="0.6">
      <c r="A94" s="62"/>
      <c r="B94" s="51"/>
      <c r="C94" s="51"/>
      <c r="D94" s="62"/>
      <c r="E94" s="51"/>
      <c r="F94" s="51"/>
      <c r="G94" s="51"/>
      <c r="H94" s="51"/>
      <c r="I94" s="51"/>
      <c r="J94" s="51"/>
      <c r="K94" s="51"/>
      <c r="L94" s="51"/>
      <c r="M94" s="51"/>
      <c r="N94" s="51"/>
    </row>
    <row r="95" spans="1:14" ht="45" customHeight="1" x14ac:dyDescent="0.6">
      <c r="A95" s="62"/>
      <c r="B95" s="51"/>
      <c r="C95" s="51"/>
      <c r="D95" s="62"/>
      <c r="E95" s="51"/>
      <c r="F95" s="51"/>
      <c r="G95" s="51"/>
      <c r="H95" s="51"/>
      <c r="I95" s="51"/>
      <c r="J95" s="51"/>
      <c r="K95" s="51"/>
      <c r="L95" s="51"/>
      <c r="M95" s="51"/>
      <c r="N95" s="51"/>
    </row>
    <row r="96" spans="1:14" ht="45" customHeight="1" x14ac:dyDescent="0.6">
      <c r="A96" s="62"/>
      <c r="B96" s="51"/>
      <c r="C96" s="51"/>
      <c r="D96" s="62"/>
      <c r="E96" s="51"/>
      <c r="F96" s="51"/>
      <c r="G96" s="51"/>
      <c r="H96" s="51"/>
      <c r="I96" s="51"/>
      <c r="J96" s="51"/>
      <c r="K96" s="51"/>
      <c r="L96" s="51"/>
      <c r="M96" s="51"/>
      <c r="N96" s="51"/>
    </row>
    <row r="97" spans="1:14" ht="45" customHeight="1" x14ac:dyDescent="0.6">
      <c r="A97" s="62"/>
      <c r="B97" s="51"/>
      <c r="C97" s="51"/>
      <c r="D97" s="62"/>
      <c r="E97" s="51"/>
      <c r="F97" s="51"/>
      <c r="G97" s="51"/>
      <c r="H97" s="51"/>
      <c r="I97" s="51"/>
      <c r="J97" s="51"/>
      <c r="K97" s="51"/>
      <c r="L97" s="51"/>
      <c r="M97" s="51"/>
      <c r="N97" s="51"/>
    </row>
    <row r="98" spans="1:14" ht="39" x14ac:dyDescent="0.6">
      <c r="A98" s="62"/>
      <c r="B98" s="51"/>
      <c r="C98" s="51"/>
      <c r="D98" s="62"/>
      <c r="E98" s="51"/>
      <c r="F98" s="51"/>
      <c r="G98" s="51"/>
      <c r="H98" s="51"/>
      <c r="I98" s="51"/>
      <c r="J98" s="51"/>
      <c r="K98" s="51"/>
      <c r="L98" s="51"/>
      <c r="M98" s="51"/>
      <c r="N98" s="51"/>
    </row>
    <row r="99" spans="1:14" ht="39" x14ac:dyDescent="0.6">
      <c r="A99" s="62"/>
      <c r="B99" s="51"/>
      <c r="C99" s="51"/>
      <c r="D99" s="62"/>
      <c r="E99" s="51"/>
      <c r="F99" s="51"/>
      <c r="G99" s="51"/>
      <c r="H99" s="51"/>
      <c r="I99" s="51"/>
      <c r="J99" s="51"/>
      <c r="K99" s="51"/>
      <c r="L99" s="51"/>
      <c r="M99" s="51"/>
      <c r="N99" s="51"/>
    </row>
    <row r="100" spans="1:14" ht="39" x14ac:dyDescent="0.6">
      <c r="A100" s="62"/>
      <c r="B100" s="51"/>
      <c r="C100" s="51"/>
      <c r="D100" s="62"/>
      <c r="E100" s="51"/>
      <c r="F100" s="51"/>
      <c r="G100" s="51"/>
      <c r="H100" s="51"/>
      <c r="I100" s="51"/>
      <c r="J100" s="51"/>
      <c r="K100" s="51"/>
      <c r="L100" s="51"/>
      <c r="M100" s="51"/>
      <c r="N100" s="51"/>
    </row>
    <row r="101" spans="1:14" ht="39" x14ac:dyDescent="0.6">
      <c r="A101" s="62"/>
      <c r="B101" s="51"/>
      <c r="C101" s="51"/>
      <c r="D101" s="62"/>
      <c r="E101" s="51"/>
      <c r="F101" s="51"/>
      <c r="G101" s="51"/>
      <c r="H101" s="51"/>
      <c r="I101" s="51"/>
      <c r="J101" s="51"/>
      <c r="K101" s="51"/>
      <c r="L101" s="51"/>
      <c r="M101" s="51"/>
      <c r="N101" s="51"/>
    </row>
    <row r="102" spans="1:14" ht="39" x14ac:dyDescent="0.6">
      <c r="A102" s="62"/>
      <c r="B102" s="51"/>
      <c r="C102" s="51"/>
      <c r="D102" s="62"/>
      <c r="E102" s="51"/>
      <c r="F102" s="51"/>
      <c r="G102" s="51"/>
      <c r="H102" s="51"/>
      <c r="I102" s="51"/>
      <c r="J102" s="51"/>
      <c r="K102" s="51"/>
      <c r="L102" s="51"/>
      <c r="M102" s="51"/>
      <c r="N102" s="51"/>
    </row>
    <row r="103" spans="1:14" ht="39" x14ac:dyDescent="0.6">
      <c r="A103" s="62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</row>
    <row r="104" spans="1:14" ht="39" x14ac:dyDescent="0.6">
      <c r="A104" s="62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</row>
    <row r="105" spans="1:14" ht="39" x14ac:dyDescent="0.6">
      <c r="A105" s="62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</row>
    <row r="106" spans="1:14" ht="37.5" x14ac:dyDescent="0.45">
      <c r="A106" s="63" t="s">
        <v>118</v>
      </c>
      <c r="B106" s="84" t="s">
        <v>115</v>
      </c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</row>
    <row r="107" spans="1:14" ht="37.5" x14ac:dyDescent="0.5">
      <c r="A107" s="63" t="s">
        <v>119</v>
      </c>
      <c r="B107" s="83" t="s">
        <v>116</v>
      </c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</row>
    <row r="108" spans="1:14" ht="37.5" x14ac:dyDescent="0.5">
      <c r="A108" s="63" t="s">
        <v>120</v>
      </c>
      <c r="B108" s="83" t="s">
        <v>117</v>
      </c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</row>
    <row r="109" spans="1:14" ht="37.5" x14ac:dyDescent="0.5">
      <c r="A109" s="63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</row>
    <row r="110" spans="1:14" ht="37.5" x14ac:dyDescent="0.5">
      <c r="A110" s="63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</row>
    <row r="111" spans="1:14" ht="37.5" x14ac:dyDescent="0.5">
      <c r="A111" s="63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</row>
    <row r="112" spans="1:14" ht="37.5" x14ac:dyDescent="0.5">
      <c r="A112" s="63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</row>
    <row r="113" spans="1:14" ht="37.5" x14ac:dyDescent="0.5">
      <c r="A113" s="63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</row>
    <row r="114" spans="1:14" ht="37.5" x14ac:dyDescent="0.5">
      <c r="A114" s="63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</row>
    <row r="115" spans="1:14" ht="37.5" x14ac:dyDescent="0.5">
      <c r="A115" s="63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</row>
    <row r="116" spans="1:14" ht="37.5" x14ac:dyDescent="0.5">
      <c r="A116" s="63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</row>
    <row r="117" spans="1:14" ht="37.5" x14ac:dyDescent="0.5">
      <c r="A117" s="63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</row>
    <row r="118" spans="1:14" ht="37.5" x14ac:dyDescent="0.5">
      <c r="A118" s="63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</row>
    <row r="119" spans="1:14" ht="37.5" x14ac:dyDescent="0.5">
      <c r="A119" s="63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</row>
    <row r="120" spans="1:14" ht="37.5" x14ac:dyDescent="0.5">
      <c r="A120" s="63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</row>
    <row r="121" spans="1:14" ht="39" x14ac:dyDescent="0.6">
      <c r="A121" s="62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</row>
    <row r="122" spans="1:14" ht="37.5" x14ac:dyDescent="0.5">
      <c r="A122" s="83" t="s">
        <v>112</v>
      </c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</row>
    <row r="123" spans="1:14" ht="37.5" x14ac:dyDescent="0.5">
      <c r="A123" s="83" t="s">
        <v>110</v>
      </c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</row>
    <row r="124" spans="1:14" ht="37.5" x14ac:dyDescent="0.5">
      <c r="A124" s="83" t="s">
        <v>113</v>
      </c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</row>
    <row r="125" spans="1:14" ht="37.5" x14ac:dyDescent="0.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</row>
    <row r="126" spans="1:14" ht="37.5" x14ac:dyDescent="0.5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</row>
    <row r="127" spans="1:14" ht="37.5" customHeight="1" x14ac:dyDescent="0.45"/>
  </sheetData>
  <mergeCells count="12">
    <mergeCell ref="A122:N122"/>
    <mergeCell ref="A123:N123"/>
    <mergeCell ref="A126:N126"/>
    <mergeCell ref="B106:N106"/>
    <mergeCell ref="B107:N107"/>
    <mergeCell ref="B108:N108"/>
    <mergeCell ref="A124:N124"/>
    <mergeCell ref="A9:N9"/>
    <mergeCell ref="A10:N10"/>
    <mergeCell ref="A11:N11"/>
    <mergeCell ref="A12:N12"/>
    <mergeCell ref="A13:N13"/>
  </mergeCells>
  <pageMargins left="0.39" right="0.28000000000000003" top="0.75" bottom="1.24" header="0.77" footer="1.79"/>
  <pageSetup scale="19" orientation="portrait" r:id="rId1"/>
  <rowBreaks count="1" manualBreakCount="1">
    <brk id="84" max="13" man="1"/>
  </rowBreaks>
  <ignoredErrors>
    <ignoredError sqref="N32 N5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2025-07-04T13:11:39Z</cp:lastPrinted>
  <dcterms:created xsi:type="dcterms:W3CDTF">2021-07-29T18:58:50Z</dcterms:created>
  <dcterms:modified xsi:type="dcterms:W3CDTF">2025-07-08T13:57:44Z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b14bb5e3-2624-4fb3-bb2f-39df9eda726c</vt:lpwstr>
  </property>
  <property fmtid="{D5CDD505-2E9C-101B-9397-08002B2CF9AE}" pid="8" name="MSIP_Label_defa4170-0d19-0005-0004-bc88714345d2_ContentBits">
    <vt:lpwstr>0</vt:lpwstr>
  </property>
</Properties>
</file>