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YO  2025\"/>
    </mc:Choice>
  </mc:AlternateContent>
  <xr:revisionPtr revIDLastSave="0" documentId="13_ncr:1_{786876A2-3750-4CDC-B5FC-C938495498A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Mensual'!$A$4:$N$109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3" l="1"/>
  <c r="E83" i="3"/>
  <c r="D83" i="3"/>
  <c r="C83" i="3"/>
  <c r="B83" i="3"/>
  <c r="F80" i="3"/>
  <c r="E80" i="3"/>
  <c r="D80" i="3"/>
  <c r="C80" i="3"/>
  <c r="B80" i="3"/>
  <c r="B77" i="3"/>
  <c r="B76" i="3"/>
  <c r="B72" i="3"/>
  <c r="B69" i="3"/>
  <c r="B64" i="3"/>
  <c r="F54" i="3"/>
  <c r="E54" i="3"/>
  <c r="D54" i="3"/>
  <c r="C54" i="3"/>
  <c r="B54" i="3"/>
  <c r="F46" i="3"/>
  <c r="E46" i="3"/>
  <c r="D46" i="3"/>
  <c r="C46" i="3"/>
  <c r="B46" i="3"/>
  <c r="F37" i="3"/>
  <c r="E37" i="3"/>
  <c r="E10" i="3" s="1"/>
  <c r="D37" i="3"/>
  <c r="D10" i="3" s="1"/>
  <c r="C37" i="3"/>
  <c r="B37" i="3"/>
  <c r="F27" i="3"/>
  <c r="E27" i="3"/>
  <c r="D27" i="3"/>
  <c r="C27" i="3"/>
  <c r="B27" i="3"/>
  <c r="F17" i="3"/>
  <c r="F10" i="3" s="1"/>
  <c r="E17" i="3"/>
  <c r="D17" i="3"/>
  <c r="C17" i="3"/>
  <c r="B17" i="3"/>
  <c r="B10" i="3" s="1"/>
  <c r="F11" i="3"/>
  <c r="E11" i="3"/>
  <c r="D11" i="3"/>
  <c r="C11" i="3"/>
  <c r="C10" i="3" s="1"/>
  <c r="B11" i="3"/>
  <c r="D85" i="3" l="1"/>
  <c r="E85" i="3"/>
  <c r="C85" i="3"/>
  <c r="B85" i="3" l="1"/>
  <c r="N12" i="3" l="1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M83" i="3"/>
  <c r="L83" i="3"/>
  <c r="K83" i="3"/>
  <c r="J83" i="3"/>
  <c r="I83" i="3"/>
  <c r="H83" i="3"/>
  <c r="G83" i="3"/>
  <c r="M80" i="3"/>
  <c r="L80" i="3"/>
  <c r="K80" i="3"/>
  <c r="J80" i="3"/>
  <c r="I80" i="3"/>
  <c r="H80" i="3"/>
  <c r="G80" i="3"/>
  <c r="N77" i="3"/>
  <c r="N72" i="3"/>
  <c r="N69" i="3"/>
  <c r="M64" i="3"/>
  <c r="L64" i="3"/>
  <c r="M54" i="3"/>
  <c r="L54" i="3"/>
  <c r="K54" i="3"/>
  <c r="J54" i="3"/>
  <c r="I54" i="3"/>
  <c r="H54" i="3"/>
  <c r="G54" i="3"/>
  <c r="M46" i="3"/>
  <c r="K46" i="3"/>
  <c r="J46" i="3"/>
  <c r="I46" i="3"/>
  <c r="H46" i="3"/>
  <c r="G46" i="3"/>
  <c r="M37" i="3"/>
  <c r="L37" i="3"/>
  <c r="K37" i="3"/>
  <c r="J37" i="3"/>
  <c r="I37" i="3"/>
  <c r="H37" i="3"/>
  <c r="G37" i="3"/>
  <c r="M27" i="3"/>
  <c r="L27" i="3"/>
  <c r="K27" i="3"/>
  <c r="J27" i="3"/>
  <c r="I27" i="3"/>
  <c r="H27" i="3"/>
  <c r="G27" i="3"/>
  <c r="M17" i="3"/>
  <c r="L17" i="3"/>
  <c r="K17" i="3"/>
  <c r="J17" i="3"/>
  <c r="I17" i="3"/>
  <c r="H17" i="3"/>
  <c r="G17" i="3"/>
  <c r="M11" i="3"/>
  <c r="L11" i="3"/>
  <c r="K11" i="3"/>
  <c r="J11" i="3"/>
  <c r="I11" i="3"/>
  <c r="H11" i="3"/>
  <c r="G11" i="3"/>
  <c r="N51" i="3"/>
  <c r="N84" i="3"/>
  <c r="N82" i="3"/>
  <c r="N81" i="3"/>
  <c r="N79" i="3"/>
  <c r="N78" i="3"/>
  <c r="N75" i="3"/>
  <c r="N74" i="3"/>
  <c r="N73" i="3"/>
  <c r="N71" i="3"/>
  <c r="N70" i="3"/>
  <c r="N68" i="3"/>
  <c r="N67" i="3"/>
  <c r="N66" i="3"/>
  <c r="N65" i="3"/>
  <c r="N63" i="3"/>
  <c r="N60" i="3"/>
  <c r="N59" i="3"/>
  <c r="N58" i="3"/>
  <c r="N57" i="3"/>
  <c r="N56" i="3"/>
  <c r="N55" i="3"/>
  <c r="N53" i="3"/>
  <c r="N52" i="3"/>
  <c r="N50" i="3"/>
  <c r="N49" i="3"/>
  <c r="N48" i="3"/>
  <c r="N47" i="3"/>
  <c r="N45" i="3"/>
  <c r="N44" i="3"/>
  <c r="N43" i="3"/>
  <c r="N42" i="3"/>
  <c r="N41" i="3"/>
  <c r="N40" i="3"/>
  <c r="N39" i="3"/>
  <c r="N38" i="3"/>
  <c r="N36" i="3"/>
  <c r="N35" i="3"/>
  <c r="N34" i="3"/>
  <c r="N33" i="3"/>
  <c r="N32" i="3"/>
  <c r="N31" i="3"/>
  <c r="N30" i="3"/>
  <c r="N29" i="3"/>
  <c r="N28" i="3"/>
  <c r="I10" i="3" l="1"/>
  <c r="I85" i="3" s="1"/>
  <c r="F85" i="3"/>
  <c r="G10" i="3"/>
  <c r="J10" i="3"/>
  <c r="J85" i="3" s="1"/>
  <c r="K10" i="3"/>
  <c r="K85" i="3" s="1"/>
  <c r="M10" i="3"/>
  <c r="M85" i="3" s="1"/>
  <c r="N64" i="3"/>
  <c r="L10" i="3"/>
  <c r="L85" i="3" s="1"/>
  <c r="H10" i="3"/>
  <c r="H85" i="3" s="1"/>
  <c r="N76" i="3"/>
  <c r="N83" i="3"/>
  <c r="N17" i="3"/>
  <c r="N37" i="3"/>
  <c r="N80" i="3"/>
  <c r="N11" i="3"/>
  <c r="N46" i="3"/>
  <c r="N54" i="3"/>
  <c r="N27" i="3"/>
  <c r="G85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0" i="3" l="1"/>
  <c r="N85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<sst xmlns="http://schemas.openxmlformats.org/spreadsheetml/2006/main" count="200" uniqueCount="121">
  <si>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</si>
  <si>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</si>
  <si>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</si>
  <si>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</si>
  <si>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</si>
  <si>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</si>
  <si>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</si>
  <si>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</si>
  <si>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</si>
  <si>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</si>
  <si>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</si>
  <si>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</si>
  <si>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</si>
  <si>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</si>
  <si>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</si>
  <si>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</si>
  <si>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</si>
  <si>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</si>
  <si>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</si>
  <si>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</si>
  <si>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</si>
  <si>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</si>
  <si>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</si>
  <si>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</si>
  <si>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</si>
  <si>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</si>
  <si>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</si>
  <si>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</si>
  <si>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</si>
  <si>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</si>
  <si>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</si>
  <si>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</si>
  <si>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</si>
  <si>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</si>
  <si>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</si>
  <si>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</si>
  <si>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</si>
  <si>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</si>
  <si>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</si>
  <si>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</si>
  <si>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</si>
  <si>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</si>
  <si>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</si>
  <si>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</si>
  <si>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</si>
  <si>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</si>
  <si>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</si>
  <si>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</si>
  <si>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</si>
  <si>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</si>
  <si>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</si>
  <si>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</si>
  <si>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</si>
  <si>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</si>
  <si>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</si>
  <si>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</si>
  <si>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</si>
  <si>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</si>
  <si>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</si>
  <si>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</si>
  <si>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</si>
  <si>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</si>
  <si>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</si>
  <si>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</si>
  <si>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</si>
  <si>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</si>
  <si>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</si>
  <si>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</si>
  <si>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</si>
  <si>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</si>
  <si>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</si>
  <si>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</si>
  <si>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</si>
  <si>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</si>
  <si>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</si>
  <si>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</si>
  <si>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</si>
  <si>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</si>
  <si>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</si>
  <si>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</si>
  <si>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</si>
  <si>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</si>
  <si>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</si>
  <si>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</si>
  <si>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</si>
  <si>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</si>
  <si>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</si>
  <si>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</si>
  <si>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</si>
  <si>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</si>
  <si>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</si>
  <si>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</si>
  <si>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</si>
  <si>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</si>
  <si>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</si>
  <si>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</si>
  <si>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</si>
  <si>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</si>
  <si>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</si>
  <si>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</si>
  <si>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</si>
  <si>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</si>
  <si>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</si>
  <si>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</si>
  <si>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</si>
  <si>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</si>
  <si>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</si>
  <si>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</si>
  <si>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</si>
  <si>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</si>
  <si>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</si>
  <si>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            Ilania Quezada Luciano</t>
  </si>
  <si>
    <t xml:space="preserve">                   Preparado por </t>
  </si>
  <si>
    <t xml:space="preserve">               Enc. de Presupuesto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</si>
  <si>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</si>
  <si>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</si>
  <si>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</si>
  <si>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</si>
  <si>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Carolin Sosa F.</t>
  </si>
  <si>
    <t xml:space="preserve">                                        Autorizado por</t>
  </si>
  <si>
    <t xml:space="preserve">                         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</si>
</sst>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b/>
      <sz val="3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 readingOrder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517071</xdr:rowOff>
    </xdr:from>
    <xdr:to>
      <xdr:col>0</xdr:col>
      <xdr:colOff>3551464</xdr:colOff>
      <xdr:row>7</xdr:row>
      <xdr:rowOff>312964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074964"/>
          <a:ext cx="3360964" cy="2136321"/>
        </a:xfrm>
        <a:prstGeom prst="rect">
          <a:avLst/>
        </a:prstGeom>
      </xdr:spPr>
    </xdr:pic>
    <xdr:clientData/>
  </xdr:twoCellAnchor>
  <xdr:twoCellAnchor editAs="oneCell">
    <xdr:from>
      <xdr:col>5</xdr:col>
      <xdr:colOff>97969</xdr:colOff>
      <xdr:row>3</xdr:row>
      <xdr:rowOff>476250</xdr:rowOff>
    </xdr:from>
    <xdr:to>
      <xdr:col>13</xdr:col>
      <xdr:colOff>1156607</xdr:colOff>
      <xdr:row>7</xdr:row>
      <xdr:rowOff>302986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5826" y="1034143"/>
          <a:ext cx="3630388" cy="216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9" t="s">
        <v>92</v>
      </c>
      <c r="D3" s="70"/>
      <c r="E3" s="70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4"/>
    </row>
    <row r="9" spans="2:16" ht="23.25" customHeight="1" x14ac:dyDescent="0.3">
      <c r="C9" s="73"/>
      <c r="D9" s="75"/>
      <c r="E9" s="75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6" t="s">
        <v>103</v>
      </c>
      <c r="D91" s="66"/>
      <c r="E91" s="27" t="s">
        <v>96</v>
      </c>
      <c r="F91" s="27"/>
      <c r="G91" s="13"/>
    </row>
    <row r="92" spans="3:7" ht="16.5" x14ac:dyDescent="0.25">
      <c r="C92" s="66" t="s">
        <v>108</v>
      </c>
      <c r="D92" s="66"/>
      <c r="E92" s="27" t="s">
        <v>109</v>
      </c>
      <c r="F92" s="27"/>
      <c r="G92" s="14"/>
    </row>
    <row r="93" spans="3:7" ht="18.75" customHeight="1" x14ac:dyDescent="0.25">
      <c r="C93" s="66" t="s">
        <v>102</v>
      </c>
      <c r="D93" s="66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5" t="s">
        <v>100</v>
      </c>
      <c r="D95" s="65"/>
      <c r="E95" s="65"/>
      <c r="F95" s="65"/>
      <c r="G95" s="6"/>
    </row>
    <row r="96" spans="3:7" ht="18.75" x14ac:dyDescent="0.3">
      <c r="C96" s="65" t="s">
        <v>97</v>
      </c>
      <c r="D96" s="65"/>
      <c r="E96" s="65"/>
      <c r="F96" s="65"/>
      <c r="G96" s="6"/>
    </row>
    <row r="97" spans="3:7" ht="18.75" x14ac:dyDescent="0.3">
      <c r="C97" s="65" t="s">
        <v>98</v>
      </c>
      <c r="D97" s="65"/>
      <c r="E97" s="65"/>
      <c r="F97" s="65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showGridLines="0" tabSelected="1" showWhiteSpace="0" view="pageBreakPreview" zoomScale="70" zoomScaleNormal="70" zoomScaleSheetLayoutView="70" zoomScalePageLayoutView="59" workbookViewId="0">
      <selection activeCell="A10" sqref="A10"/>
    </sheetView>
  </sheetViews>
  <sheetFormatPr defaultColWidth="11.42578125" defaultRowHeight="28.5" x14ac:dyDescent="0.45"/>
  <cols>
    <col min="1" max="1" width="233.7109375" style="42" customWidth="1"/>
    <col min="2" max="2" width="41.5703125" style="42" customWidth="1"/>
    <col min="3" max="3" width="38.5703125" style="42" customWidth="1"/>
    <col min="4" max="4" width="41.28515625" style="42" customWidth="1"/>
    <col min="5" max="5" width="40.7109375" style="42" customWidth="1"/>
    <col min="6" max="6" width="38.5703125" style="42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0.28515625" style="42" hidden="1" customWidth="1"/>
    <col min="14" max="14" width="40.570312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46.5" x14ac:dyDescent="0.45">
      <c r="A4" s="78" t="s">
        <v>92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ht="46.5" customHeight="1" x14ac:dyDescent="0.45">
      <c r="A5" s="78" t="s">
        <v>93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46.5" x14ac:dyDescent="0.45">
      <c r="A6" s="80">
        <v>45778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46.5" x14ac:dyDescent="0.45">
      <c r="A7" s="78" t="s">
        <v>95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ht="39" x14ac:dyDescent="0.45">
      <c r="A8" s="82" t="s">
        <v>76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1:14" ht="33" customHeight="1" x14ac:dyDescent="0.45">
      <c r="A9" s="43" t="s">
        <v>66</v>
      </c>
      <c r="B9" s="44" t="s">
        <v>78</v>
      </c>
      <c r="C9" s="44" t="s">
        <v>79</v>
      </c>
      <c r="D9" s="44" t="s">
        <v>80</v>
      </c>
      <c r="E9" s="44" t="s">
        <v>81</v>
      </c>
      <c r="F9" s="45" t="s">
        <v>82</v>
      </c>
      <c r="G9" s="44" t="s">
        <v>83</v>
      </c>
      <c r="H9" s="45" t="s">
        <v>84</v>
      </c>
      <c r="I9" s="44" t="s">
        <v>85</v>
      </c>
      <c r="J9" s="44" t="s">
        <v>86</v>
      </c>
      <c r="K9" s="44" t="s">
        <v>87</v>
      </c>
      <c r="L9" s="44" t="s">
        <v>88</v>
      </c>
      <c r="M9" s="45" t="s">
        <v>89</v>
      </c>
      <c r="N9" s="44" t="s">
        <v>77</v>
      </c>
    </row>
    <row r="10" spans="1:14" ht="37.5" customHeight="1" x14ac:dyDescent="0.6">
      <c r="A10" s="46" t="s">
        <v>0</v>
      </c>
      <c r="B10" s="47">
        <f>+B11+B17+B27+B37+B46+B54+B65+B69+B72</f>
        <v>10906348.350000001</v>
      </c>
      <c r="C10" s="47">
        <f>+C11+C17+C27+C37+C46+C54+C65+C69+C72</f>
        <v>11308181.52</v>
      </c>
      <c r="D10" s="47">
        <f>+D11+D17+D27+D37+D46+D54+D65+D69+D72</f>
        <v>13815432.310000001</v>
      </c>
      <c r="E10" s="47">
        <f t="shared" ref="E10:F10" si="0">+E11+E17+E27+E37+E46+E54+E65+E69+E72+E76</f>
        <v>19972778.789999995</v>
      </c>
      <c r="F10" s="47">
        <f t="shared" si="0"/>
        <v>12274741.92</v>
      </c>
      <c r="G10" s="47">
        <f t="shared" ref="F10:J10" si="1">+G11+G17+G27+G37+G46+G54+G65+G69+G72+G76</f>
        <v>0</v>
      </c>
      <c r="H10" s="47">
        <f t="shared" si="1"/>
        <v>0</v>
      </c>
      <c r="I10" s="47">
        <f t="shared" si="1"/>
        <v>0</v>
      </c>
      <c r="J10" s="47">
        <f t="shared" si="1"/>
        <v>0</v>
      </c>
      <c r="K10" s="47">
        <f>+K11+K17+K27+K37+K46+K54+K64+K69+K72+K76</f>
        <v>0</v>
      </c>
      <c r="L10" s="47">
        <f>+L11+L17+L27+L37+L46+L54+L64+L69+L72+L76</f>
        <v>0</v>
      </c>
      <c r="M10" s="47">
        <f>+M11+M17+M27+M37+M46+M54+M64+M69+M72+M76</f>
        <v>0</v>
      </c>
      <c r="N10" s="47">
        <f t="shared" ref="N10" si="2">+N11+N17+N27+N37+N46+N54+N64+N69+N72+N76</f>
        <v>68277482.890000001</v>
      </c>
    </row>
    <row r="11" spans="1:14" ht="37.5" customHeight="1" x14ac:dyDescent="0.6">
      <c r="A11" s="48" t="s">
        <v>1</v>
      </c>
      <c r="B11" s="49">
        <f t="shared" ref="B11:F11" si="3">+B12+B13+B14+B15+B16</f>
        <v>10248175.220000001</v>
      </c>
      <c r="C11" s="49">
        <f t="shared" si="3"/>
        <v>10397725.85</v>
      </c>
      <c r="D11" s="49">
        <f>+D12+D13+D14+D15+D16</f>
        <v>10593654.040000001</v>
      </c>
      <c r="E11" s="49">
        <f t="shared" si="3"/>
        <v>17797686.669999998</v>
      </c>
      <c r="F11" s="49">
        <f t="shared" si="3"/>
        <v>10317497.68</v>
      </c>
      <c r="G11" s="49">
        <f t="shared" ref="F11:M11" si="4">+G12+G13+G14+G15+G16</f>
        <v>0</v>
      </c>
      <c r="H11" s="49">
        <f t="shared" si="4"/>
        <v>0</v>
      </c>
      <c r="I11" s="49">
        <f t="shared" si="4"/>
        <v>0</v>
      </c>
      <c r="J11" s="49">
        <f t="shared" si="4"/>
        <v>0</v>
      </c>
      <c r="K11" s="49">
        <f t="shared" si="4"/>
        <v>0</v>
      </c>
      <c r="L11" s="49">
        <f>+L12+L13+L14+L15+L16</f>
        <v>0</v>
      </c>
      <c r="M11" s="49">
        <f t="shared" si="4"/>
        <v>0</v>
      </c>
      <c r="N11" s="49">
        <f t="shared" ref="N11:N77" si="5">+B11+C11+D11+E11+F11+G11+H11+I11+J11+K11+L11+M11</f>
        <v>59354739.460000001</v>
      </c>
    </row>
    <row r="12" spans="1:14" ht="30" customHeight="1" x14ac:dyDescent="0.6">
      <c r="A12" s="50" t="s">
        <v>2</v>
      </c>
      <c r="B12" s="51">
        <v>8740000</v>
      </c>
      <c r="C12" s="51">
        <v>8608500</v>
      </c>
      <c r="D12" s="51">
        <v>8956499.3000000007</v>
      </c>
      <c r="E12" s="51">
        <v>8765000</v>
      </c>
      <c r="F12" s="51">
        <v>8662000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si="5"/>
        <v>43731999.299999997</v>
      </c>
    </row>
    <row r="13" spans="1:14" ht="32.25" customHeight="1" x14ac:dyDescent="0.6">
      <c r="A13" s="50" t="s">
        <v>3</v>
      </c>
      <c r="B13" s="51">
        <v>193500</v>
      </c>
      <c r="C13" s="52">
        <v>493500</v>
      </c>
      <c r="D13" s="51">
        <v>343500</v>
      </c>
      <c r="E13" s="51">
        <v>7714000.0099999998</v>
      </c>
      <c r="F13" s="51">
        <v>379750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5"/>
        <v>9124250.0099999998</v>
      </c>
    </row>
    <row r="14" spans="1:14" ht="30" customHeight="1" x14ac:dyDescent="0.6">
      <c r="A14" s="50" t="s">
        <v>4</v>
      </c>
      <c r="B14" s="51">
        <v>0</v>
      </c>
      <c r="C14" s="51">
        <v>0</v>
      </c>
      <c r="D14" s="51">
        <v>0</v>
      </c>
      <c r="E14" s="51">
        <v>0</v>
      </c>
      <c r="F14" s="51"/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 t="shared" si="5"/>
        <v>0</v>
      </c>
    </row>
    <row r="15" spans="1:14" ht="32.25" customHeight="1" x14ac:dyDescent="0.6">
      <c r="A15" s="50" t="s">
        <v>5</v>
      </c>
      <c r="B15" s="51">
        <v>0</v>
      </c>
      <c r="C15" s="51">
        <v>0</v>
      </c>
      <c r="D15" s="51">
        <v>0</v>
      </c>
      <c r="E15" s="51">
        <v>0</v>
      </c>
      <c r="F15" s="51"/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>+B15+C15+D15+E15+F15+G15+H15+I15+J15+K15+L15+M15</f>
        <v>0</v>
      </c>
    </row>
    <row r="16" spans="1:14" ht="33" customHeight="1" x14ac:dyDescent="0.6">
      <c r="A16" s="53" t="s">
        <v>6</v>
      </c>
      <c r="B16" s="51">
        <v>1314675.22</v>
      </c>
      <c r="C16" s="51">
        <v>1295725.8500000001</v>
      </c>
      <c r="D16" s="51">
        <v>1293654.74</v>
      </c>
      <c r="E16" s="51">
        <v>1318686.6599999999</v>
      </c>
      <c r="F16" s="51">
        <v>1275747.68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f>+B16+C16+D16+E16+F16+G16+H16+I16+J16+K16+L16+M16</f>
        <v>6498490.1500000004</v>
      </c>
    </row>
    <row r="17" spans="1:16" ht="36" customHeight="1" x14ac:dyDescent="0.6">
      <c r="A17" s="48" t="s">
        <v>7</v>
      </c>
      <c r="B17" s="49">
        <f t="shared" ref="B17:F17" si="6">+B18+B19+B20+B21+B22+B23+B24+B25+B26</f>
        <v>658173.12999999989</v>
      </c>
      <c r="C17" s="49">
        <f t="shared" si="6"/>
        <v>818601.85</v>
      </c>
      <c r="D17" s="49">
        <f>+D18+D19+D20+D21+D22+D23+D24+D25+D26</f>
        <v>1275337.1200000001</v>
      </c>
      <c r="E17" s="49">
        <f>+E18+E19+E20+E21+E22+E23+E24+E25+E26</f>
        <v>1271393.68</v>
      </c>
      <c r="F17" s="49">
        <f t="shared" si="6"/>
        <v>1185652.7499999998</v>
      </c>
      <c r="G17" s="49">
        <f t="shared" ref="F17:J17" si="7">+G18+G19+G20+G21+G22+G23+G24+G25+G26</f>
        <v>0</v>
      </c>
      <c r="H17" s="49">
        <f t="shared" si="7"/>
        <v>0</v>
      </c>
      <c r="I17" s="49">
        <f t="shared" si="7"/>
        <v>0</v>
      </c>
      <c r="J17" s="49">
        <f t="shared" si="7"/>
        <v>0</v>
      </c>
      <c r="K17" s="49">
        <f>+K18+K19+K20+K21+K22+K23+K24+K25+K26</f>
        <v>0</v>
      </c>
      <c r="L17" s="49">
        <f>+L18+L19+L20+L21+L22+L23+L24+L25+L26</f>
        <v>0</v>
      </c>
      <c r="M17" s="49">
        <f>+M18+M19+M20+M21+M22+M23+M24+M25+M26</f>
        <v>0</v>
      </c>
      <c r="N17" s="49">
        <f t="shared" si="5"/>
        <v>5209158.53</v>
      </c>
    </row>
    <row r="18" spans="1:16" ht="31.5" customHeight="1" x14ac:dyDescent="0.6">
      <c r="A18" s="50" t="s">
        <v>8</v>
      </c>
      <c r="B18" s="51">
        <v>272236.28999999998</v>
      </c>
      <c r="C18" s="51">
        <v>350070.65</v>
      </c>
      <c r="D18" s="51">
        <v>300061.63</v>
      </c>
      <c r="E18" s="51">
        <v>270280.13</v>
      </c>
      <c r="F18" s="51">
        <v>38849.370000000003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si="5"/>
        <v>1231498.07</v>
      </c>
    </row>
    <row r="19" spans="1:16" ht="37.5" customHeight="1" x14ac:dyDescent="0.6">
      <c r="A19" s="53" t="s">
        <v>9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5"/>
        <v>0</v>
      </c>
    </row>
    <row r="20" spans="1:16" ht="33" customHeight="1" x14ac:dyDescent="0.6">
      <c r="A20" s="50" t="s">
        <v>10</v>
      </c>
      <c r="B20" s="51">
        <v>178238.54</v>
      </c>
      <c r="C20" s="51">
        <v>0</v>
      </c>
      <c r="D20" s="51">
        <v>298391.62</v>
      </c>
      <c r="E20" s="51">
        <v>77601.960000000006</v>
      </c>
      <c r="F20" s="51">
        <v>138043.60999999999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5"/>
        <v>692275.73</v>
      </c>
    </row>
    <row r="21" spans="1:16" ht="34.5" customHeight="1" x14ac:dyDescent="0.6">
      <c r="A21" s="50" t="s">
        <v>11</v>
      </c>
      <c r="B21" s="51">
        <v>0</v>
      </c>
      <c r="C21" s="51">
        <v>251037</v>
      </c>
      <c r="D21" s="51">
        <v>0</v>
      </c>
      <c r="E21" s="51">
        <v>0</v>
      </c>
      <c r="F21" s="51">
        <v>150827.79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5"/>
        <v>401864.79000000004</v>
      </c>
    </row>
    <row r="22" spans="1:16" ht="36" customHeight="1" x14ac:dyDescent="0.6">
      <c r="A22" s="50" t="s">
        <v>12</v>
      </c>
      <c r="B22" s="51">
        <v>0</v>
      </c>
      <c r="C22" s="51">
        <v>0</v>
      </c>
      <c r="D22" s="51">
        <v>0</v>
      </c>
      <c r="E22" s="51">
        <v>445549.29</v>
      </c>
      <c r="F22" s="51">
        <v>511771.12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5"/>
        <v>957320.40999999992</v>
      </c>
      <c r="P22" s="40"/>
    </row>
    <row r="23" spans="1:16" ht="30" customHeight="1" x14ac:dyDescent="0.6">
      <c r="A23" s="50" t="s">
        <v>13</v>
      </c>
      <c r="B23" s="51">
        <v>207698.3</v>
      </c>
      <c r="C23" s="51">
        <v>207508</v>
      </c>
      <c r="D23" s="51">
        <v>279459.33</v>
      </c>
      <c r="E23" s="51">
        <v>198270.1</v>
      </c>
      <c r="F23" s="51">
        <v>195933.8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5"/>
        <v>1088869.53</v>
      </c>
      <c r="P23" s="40"/>
    </row>
    <row r="24" spans="1:16" ht="37.5" customHeight="1" x14ac:dyDescent="0.6">
      <c r="A24" s="53" t="s">
        <v>14</v>
      </c>
      <c r="B24" s="51">
        <v>0</v>
      </c>
      <c r="C24" s="51">
        <v>9986.2000000000007</v>
      </c>
      <c r="D24" s="51">
        <v>232425.14</v>
      </c>
      <c r="E24" s="51">
        <v>126588.43</v>
      </c>
      <c r="F24" s="51">
        <v>14963.66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f t="shared" si="5"/>
        <v>383963.43</v>
      </c>
      <c r="P24" s="40"/>
    </row>
    <row r="25" spans="1:16" ht="37.5" customHeight="1" x14ac:dyDescent="0.6">
      <c r="A25" s="53" t="s">
        <v>15</v>
      </c>
      <c r="B25" s="51">
        <v>0</v>
      </c>
      <c r="C25" s="51">
        <v>0</v>
      </c>
      <c r="D25" s="51">
        <v>0</v>
      </c>
      <c r="E25" s="51">
        <v>30030</v>
      </c>
      <c r="F25" s="51">
        <v>105256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4">
        <v>0</v>
      </c>
      <c r="M25" s="54">
        <v>0</v>
      </c>
      <c r="N25" s="54">
        <f t="shared" si="5"/>
        <v>135286</v>
      </c>
      <c r="P25" s="41"/>
    </row>
    <row r="26" spans="1:16" ht="33.75" customHeight="1" x14ac:dyDescent="0.6">
      <c r="A26" s="55" t="s">
        <v>16</v>
      </c>
      <c r="B26" s="51">
        <v>0</v>
      </c>
      <c r="C26" s="51">
        <v>0</v>
      </c>
      <c r="D26" s="51">
        <v>164999.4</v>
      </c>
      <c r="E26" s="51">
        <v>123073.77</v>
      </c>
      <c r="F26" s="51">
        <v>30007.4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f t="shared" si="5"/>
        <v>318080.57</v>
      </c>
    </row>
    <row r="27" spans="1:16" ht="36.75" customHeight="1" x14ac:dyDescent="0.6">
      <c r="A27" s="48" t="s">
        <v>17</v>
      </c>
      <c r="B27" s="49">
        <f t="shared" ref="B27:F27" si="8">+B28+B29+B30+B31+B32+B33+B34+B35+B36</f>
        <v>0</v>
      </c>
      <c r="C27" s="49">
        <f t="shared" si="8"/>
        <v>91853.82</v>
      </c>
      <c r="D27" s="49">
        <f t="shared" si="8"/>
        <v>1943094.67</v>
      </c>
      <c r="E27" s="49">
        <f t="shared" si="8"/>
        <v>275101.83</v>
      </c>
      <c r="F27" s="49">
        <f t="shared" si="8"/>
        <v>533533.55999999994</v>
      </c>
      <c r="G27" s="49">
        <f t="shared" ref="F27:M27" si="9">+G28+G29+G30+G31+G32+G33+G34+G35+G36</f>
        <v>0</v>
      </c>
      <c r="H27" s="49">
        <f t="shared" si="9"/>
        <v>0</v>
      </c>
      <c r="I27" s="49">
        <f t="shared" si="9"/>
        <v>0</v>
      </c>
      <c r="J27" s="49">
        <f t="shared" si="9"/>
        <v>0</v>
      </c>
      <c r="K27" s="49">
        <f t="shared" si="9"/>
        <v>0</v>
      </c>
      <c r="L27" s="49">
        <f>+L28+L29+L30+L31+L32+L33+L34+L35+L36</f>
        <v>0</v>
      </c>
      <c r="M27" s="49">
        <f t="shared" si="9"/>
        <v>0</v>
      </c>
      <c r="N27" s="49">
        <f>+N28+N29+N30+N31+N32+N33+N34+N35+N36</f>
        <v>2843583.88</v>
      </c>
    </row>
    <row r="28" spans="1:16" ht="38.25" customHeight="1" x14ac:dyDescent="0.6">
      <c r="A28" s="53" t="s">
        <v>18</v>
      </c>
      <c r="B28" s="51">
        <v>0</v>
      </c>
      <c r="C28" s="51">
        <v>56274.9</v>
      </c>
      <c r="D28" s="51">
        <v>24015.18</v>
      </c>
      <c r="E28" s="51">
        <v>47952.3</v>
      </c>
      <c r="F28" s="51">
        <v>95211.25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5"/>
        <v>223453.63</v>
      </c>
    </row>
    <row r="29" spans="1:16" ht="36" customHeight="1" x14ac:dyDescent="0.6">
      <c r="A29" s="50" t="s">
        <v>19</v>
      </c>
      <c r="B29" s="51">
        <v>0</v>
      </c>
      <c r="C29" s="51">
        <v>0</v>
      </c>
      <c r="D29" s="51">
        <v>0</v>
      </c>
      <c r="E29" s="51">
        <v>1928.92</v>
      </c>
      <c r="F29" s="51">
        <v>276915.78999999998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5"/>
        <v>278844.70999999996</v>
      </c>
    </row>
    <row r="30" spans="1:16" ht="38.25" customHeight="1" x14ac:dyDescent="0.6">
      <c r="A30" s="53" t="s">
        <v>20</v>
      </c>
      <c r="B30" s="51">
        <v>0</v>
      </c>
      <c r="C30" s="51">
        <v>27568.06</v>
      </c>
      <c r="D30" s="51">
        <v>11564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5"/>
        <v>39132.06</v>
      </c>
    </row>
    <row r="31" spans="1:16" ht="33" customHeight="1" x14ac:dyDescent="0.6">
      <c r="A31" s="50" t="s">
        <v>21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5"/>
        <v>0</v>
      </c>
    </row>
    <row r="32" spans="1:16" ht="36" customHeight="1" x14ac:dyDescent="0.6">
      <c r="A32" s="53" t="s">
        <v>22</v>
      </c>
      <c r="B32" s="51">
        <v>0</v>
      </c>
      <c r="C32" s="51">
        <v>0</v>
      </c>
      <c r="D32" s="51">
        <v>0</v>
      </c>
      <c r="E32" s="51">
        <v>23999.93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5"/>
        <v>23999.93</v>
      </c>
    </row>
    <row r="33" spans="1:14" ht="36" customHeight="1" x14ac:dyDescent="0.6">
      <c r="A33" s="53" t="s">
        <v>23</v>
      </c>
      <c r="B33" s="51">
        <v>0</v>
      </c>
      <c r="C33" s="51">
        <v>0</v>
      </c>
      <c r="D33" s="51">
        <v>4189</v>
      </c>
      <c r="E33" s="51">
        <v>1904.7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5"/>
        <v>6093.7</v>
      </c>
    </row>
    <row r="34" spans="1:14" ht="39" customHeight="1" x14ac:dyDescent="0.6">
      <c r="A34" s="53" t="s">
        <v>24</v>
      </c>
      <c r="B34" s="51">
        <v>0</v>
      </c>
      <c r="C34" s="51">
        <v>0</v>
      </c>
      <c r="D34" s="51">
        <v>1556100.6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5"/>
        <v>1556100.6</v>
      </c>
    </row>
    <row r="35" spans="1:14" ht="39" customHeight="1" x14ac:dyDescent="0.6">
      <c r="A35" s="53" t="s">
        <v>25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5"/>
        <v>0</v>
      </c>
    </row>
    <row r="36" spans="1:14" ht="36.75" customHeight="1" x14ac:dyDescent="0.6">
      <c r="A36" s="50" t="s">
        <v>26</v>
      </c>
      <c r="B36" s="51">
        <v>0</v>
      </c>
      <c r="C36" s="51">
        <v>8010.86</v>
      </c>
      <c r="D36" s="51">
        <v>347225.89</v>
      </c>
      <c r="E36" s="51">
        <v>199315.98</v>
      </c>
      <c r="F36" s="51">
        <v>161406.51999999999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4">
        <f t="shared" si="5"/>
        <v>715959.25</v>
      </c>
    </row>
    <row r="37" spans="1:14" ht="36.75" customHeight="1" x14ac:dyDescent="0.6">
      <c r="A37" s="48" t="s">
        <v>27</v>
      </c>
      <c r="B37" s="49">
        <f t="shared" ref="B37:F37" si="10">+B38+B39+B40+B41+B42+B43+B44+B45</f>
        <v>0</v>
      </c>
      <c r="C37" s="49">
        <f t="shared" si="10"/>
        <v>0</v>
      </c>
      <c r="D37" s="49">
        <f t="shared" si="10"/>
        <v>0</v>
      </c>
      <c r="E37" s="49">
        <f t="shared" si="10"/>
        <v>480000</v>
      </c>
      <c r="F37" s="49">
        <f t="shared" si="10"/>
        <v>0</v>
      </c>
      <c r="G37" s="49">
        <f t="shared" ref="F37:M37" si="11">+G38+G39+G40+G41+G42+G43+G44+G45</f>
        <v>0</v>
      </c>
      <c r="H37" s="49">
        <f t="shared" si="11"/>
        <v>0</v>
      </c>
      <c r="I37" s="49">
        <f t="shared" si="11"/>
        <v>0</v>
      </c>
      <c r="J37" s="49">
        <f t="shared" si="11"/>
        <v>0</v>
      </c>
      <c r="K37" s="49">
        <f t="shared" si="11"/>
        <v>0</v>
      </c>
      <c r="L37" s="49">
        <f t="shared" si="11"/>
        <v>0</v>
      </c>
      <c r="M37" s="49">
        <f t="shared" si="11"/>
        <v>0</v>
      </c>
      <c r="N37" s="56">
        <f t="shared" si="5"/>
        <v>480000</v>
      </c>
    </row>
    <row r="38" spans="1:14" ht="34.5" customHeight="1" x14ac:dyDescent="0.6">
      <c r="A38" s="53" t="s">
        <v>28</v>
      </c>
      <c r="B38" s="51">
        <v>0</v>
      </c>
      <c r="C38" s="51">
        <v>0</v>
      </c>
      <c r="D38" s="51">
        <v>0</v>
      </c>
      <c r="E38" s="51">
        <v>480000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5"/>
        <v>480000</v>
      </c>
    </row>
    <row r="39" spans="1:14" ht="29.25" customHeight="1" x14ac:dyDescent="0.6">
      <c r="A39" s="53" t="s">
        <v>29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5"/>
        <v>0</v>
      </c>
    </row>
    <row r="40" spans="1:14" ht="32.25" customHeight="1" x14ac:dyDescent="0.6">
      <c r="A40" s="53" t="s">
        <v>30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5"/>
        <v>0</v>
      </c>
    </row>
    <row r="41" spans="1:14" ht="38.25" customHeight="1" x14ac:dyDescent="0.6">
      <c r="A41" s="53" t="s">
        <v>31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5"/>
        <v>0</v>
      </c>
    </row>
    <row r="42" spans="1:14" ht="37.5" customHeight="1" x14ac:dyDescent="0.6">
      <c r="A42" s="53" t="s">
        <v>32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5"/>
        <v>0</v>
      </c>
    </row>
    <row r="43" spans="1:14" ht="43.5" customHeight="1" x14ac:dyDescent="0.6">
      <c r="A43" s="50" t="s">
        <v>33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5"/>
        <v>0</v>
      </c>
    </row>
    <row r="44" spans="1:14" ht="33.75" customHeight="1" x14ac:dyDescent="0.6">
      <c r="A44" s="53" t="s">
        <v>34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5"/>
        <v>0</v>
      </c>
    </row>
    <row r="45" spans="1:14" ht="33.75" customHeight="1" x14ac:dyDescent="0.6">
      <c r="A45" s="53" t="s">
        <v>35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f t="shared" si="5"/>
        <v>0</v>
      </c>
    </row>
    <row r="46" spans="1:14" ht="39" x14ac:dyDescent="0.6">
      <c r="A46" s="48" t="s">
        <v>36</v>
      </c>
      <c r="B46" s="51">
        <f t="shared" ref="B46:F46" si="12">+B47+B48+B49+B50+B51+B52+B53</f>
        <v>0</v>
      </c>
      <c r="C46" s="51">
        <f t="shared" si="12"/>
        <v>0</v>
      </c>
      <c r="D46" s="51">
        <f t="shared" si="12"/>
        <v>0</v>
      </c>
      <c r="E46" s="51">
        <f t="shared" si="12"/>
        <v>0</v>
      </c>
      <c r="F46" s="51">
        <f t="shared" si="12"/>
        <v>0</v>
      </c>
      <c r="G46" s="51">
        <f t="shared" ref="F46:M46" si="13">+G47+G48+G49+G50+G51+G52+G53</f>
        <v>0</v>
      </c>
      <c r="H46" s="51">
        <f t="shared" si="13"/>
        <v>0</v>
      </c>
      <c r="I46" s="51">
        <f t="shared" si="13"/>
        <v>0</v>
      </c>
      <c r="J46" s="51">
        <f t="shared" si="13"/>
        <v>0</v>
      </c>
      <c r="K46" s="51">
        <f t="shared" si="13"/>
        <v>0</v>
      </c>
      <c r="L46" s="51">
        <v>0</v>
      </c>
      <c r="M46" s="51">
        <f t="shared" si="13"/>
        <v>0</v>
      </c>
      <c r="N46" s="51">
        <f t="shared" si="5"/>
        <v>0</v>
      </c>
    </row>
    <row r="47" spans="1:14" ht="39.75" customHeight="1" x14ac:dyDescent="0.6">
      <c r="A47" s="53" t="s">
        <v>37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5"/>
        <v>0</v>
      </c>
    </row>
    <row r="48" spans="1:14" ht="35.25" customHeight="1" x14ac:dyDescent="0.6">
      <c r="A48" s="53" t="s">
        <v>38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5"/>
        <v>0</v>
      </c>
    </row>
    <row r="49" spans="1:14" ht="36.75" customHeight="1" x14ac:dyDescent="0.6">
      <c r="A49" s="53" t="s">
        <v>39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5"/>
        <v>0</v>
      </c>
    </row>
    <row r="50" spans="1:14" ht="39.75" customHeight="1" x14ac:dyDescent="0.6">
      <c r="A50" s="53" t="s">
        <v>40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si="5"/>
        <v>0</v>
      </c>
    </row>
    <row r="51" spans="1:14" ht="39.75" customHeight="1" x14ac:dyDescent="0.6">
      <c r="A51" s="53" t="s">
        <v>114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ref="N51" si="14">+B51+C51+D51+E51+F51+G51+H51+I51+J51+K51+L51+M51</f>
        <v>0</v>
      </c>
    </row>
    <row r="52" spans="1:14" ht="33.75" customHeight="1" x14ac:dyDescent="0.6">
      <c r="A52" s="53" t="s">
        <v>41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5"/>
        <v>0</v>
      </c>
    </row>
    <row r="53" spans="1:14" ht="40.5" customHeight="1" x14ac:dyDescent="0.6">
      <c r="A53" s="53" t="s">
        <v>42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f t="shared" si="5"/>
        <v>0</v>
      </c>
    </row>
    <row r="54" spans="1:14" ht="40.5" customHeight="1" x14ac:dyDescent="0.6">
      <c r="A54" s="48" t="s">
        <v>43</v>
      </c>
      <c r="B54" s="49">
        <f t="shared" ref="B54:F54" si="15">+B55+B56+B57+B58+B59+B60+B61+B62+B63</f>
        <v>0</v>
      </c>
      <c r="C54" s="49">
        <f t="shared" si="15"/>
        <v>0</v>
      </c>
      <c r="D54" s="49">
        <f t="shared" si="15"/>
        <v>3346.48</v>
      </c>
      <c r="E54" s="49">
        <f t="shared" si="15"/>
        <v>148596.61000000002</v>
      </c>
      <c r="F54" s="49">
        <f t="shared" si="15"/>
        <v>238057.93</v>
      </c>
      <c r="G54" s="49">
        <f t="shared" ref="F54:M54" si="16">+G55+G56+G57+G58+G59+G60+G61+G62+G63</f>
        <v>0</v>
      </c>
      <c r="H54" s="49">
        <f t="shared" si="16"/>
        <v>0</v>
      </c>
      <c r="I54" s="49">
        <f t="shared" si="16"/>
        <v>0</v>
      </c>
      <c r="J54" s="49">
        <f t="shared" si="16"/>
        <v>0</v>
      </c>
      <c r="K54" s="49">
        <f t="shared" si="16"/>
        <v>0</v>
      </c>
      <c r="L54" s="49">
        <f>+L55+L56+L57+L58+L59+L60+L61+L62+L63</f>
        <v>0</v>
      </c>
      <c r="M54" s="49">
        <f t="shared" si="16"/>
        <v>0</v>
      </c>
      <c r="N54" s="49">
        <f t="shared" ref="N54" si="17">+N55+N56+N57+N58+N59+N60+N61+N62+N63</f>
        <v>390001.01999999996</v>
      </c>
    </row>
    <row r="55" spans="1:14" ht="31.5" customHeight="1" x14ac:dyDescent="0.6">
      <c r="A55" s="50" t="s">
        <v>44</v>
      </c>
      <c r="B55" s="51">
        <v>0</v>
      </c>
      <c r="C55" s="51">
        <v>0</v>
      </c>
      <c r="D55" s="51">
        <v>0</v>
      </c>
      <c r="E55" s="51">
        <v>146651.6</v>
      </c>
      <c r="F55" s="51">
        <v>99709.59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5"/>
        <v>246361.19</v>
      </c>
    </row>
    <row r="56" spans="1:14" ht="35.25" customHeight="1" x14ac:dyDescent="0.6">
      <c r="A56" s="53" t="s">
        <v>45</v>
      </c>
      <c r="B56" s="51">
        <v>0</v>
      </c>
      <c r="C56" s="51">
        <v>0</v>
      </c>
      <c r="D56" s="51">
        <v>0</v>
      </c>
      <c r="E56" s="51">
        <v>1945.01</v>
      </c>
      <c r="F56" s="51">
        <v>132291.4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5"/>
        <v>134236.41</v>
      </c>
    </row>
    <row r="57" spans="1:14" ht="36.75" customHeight="1" x14ac:dyDescent="0.6">
      <c r="A57" s="53" t="s">
        <v>46</v>
      </c>
      <c r="B57" s="51">
        <v>0</v>
      </c>
      <c r="C57" s="51">
        <v>0</v>
      </c>
      <c r="D57" s="51">
        <v>0</v>
      </c>
      <c r="E57" s="51">
        <v>0</v>
      </c>
      <c r="F57" s="51">
        <v>6056.94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5"/>
        <v>6056.94</v>
      </c>
    </row>
    <row r="58" spans="1:14" ht="34.5" customHeight="1" x14ac:dyDescent="0.6">
      <c r="A58" s="53" t="s">
        <v>47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5"/>
        <v>0</v>
      </c>
    </row>
    <row r="59" spans="1:14" ht="32.25" customHeight="1" x14ac:dyDescent="0.6">
      <c r="A59" s="53" t="s">
        <v>48</v>
      </c>
      <c r="B59" s="51">
        <v>0</v>
      </c>
      <c r="C59" s="51">
        <v>0</v>
      </c>
      <c r="D59" s="51">
        <v>3346.48</v>
      </c>
      <c r="E59" s="51">
        <v>0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5"/>
        <v>3346.48</v>
      </c>
    </row>
    <row r="60" spans="1:14" ht="31.5" customHeight="1" x14ac:dyDescent="0.6">
      <c r="A60" s="53" t="s">
        <v>49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f t="shared" si="5"/>
        <v>0</v>
      </c>
    </row>
    <row r="61" spans="1:14" ht="30.75" customHeight="1" x14ac:dyDescent="0.6">
      <c r="A61" s="53" t="s">
        <v>50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/>
      <c r="J61" s="51"/>
      <c r="K61" s="51">
        <v>0</v>
      </c>
      <c r="L61" s="51">
        <v>0</v>
      </c>
      <c r="M61" s="51">
        <v>0</v>
      </c>
      <c r="N61" s="51">
        <v>0</v>
      </c>
    </row>
    <row r="62" spans="1:14" ht="33.75" customHeight="1" x14ac:dyDescent="0.6">
      <c r="A62" s="53" t="s">
        <v>51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/>
      <c r="N62" s="51">
        <v>0</v>
      </c>
    </row>
    <row r="63" spans="1:14" ht="33.75" customHeight="1" x14ac:dyDescent="0.6">
      <c r="A63" s="53" t="s">
        <v>52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/>
      <c r="J63" s="51"/>
      <c r="K63" s="51">
        <v>0</v>
      </c>
      <c r="L63" s="51">
        <v>0</v>
      </c>
      <c r="M63" s="51"/>
      <c r="N63" s="51">
        <f t="shared" si="5"/>
        <v>0</v>
      </c>
    </row>
    <row r="64" spans="1:14" ht="37.5" customHeight="1" x14ac:dyDescent="0.6">
      <c r="A64" s="48" t="s">
        <v>53</v>
      </c>
      <c r="B64" s="49">
        <f>+B65+B66+B67+B68</f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f>+L65+L66+L67+L68+L69+L70+L71+L72+L73</f>
        <v>0</v>
      </c>
      <c r="M64" s="49">
        <f>+M65+M66+M67+M68+M69+M70+M71+M72+M73</f>
        <v>0</v>
      </c>
      <c r="N64" s="49">
        <f t="shared" si="5"/>
        <v>0</v>
      </c>
    </row>
    <row r="65" spans="1:14" ht="36" customHeight="1" x14ac:dyDescent="0.6">
      <c r="A65" s="50" t="s">
        <v>54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5"/>
        <v>0</v>
      </c>
    </row>
    <row r="66" spans="1:14" ht="29.25" customHeight="1" x14ac:dyDescent="0.6">
      <c r="A66" s="50" t="s">
        <v>55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/>
      <c r="N66" s="51">
        <f t="shared" si="5"/>
        <v>0</v>
      </c>
    </row>
    <row r="67" spans="1:14" ht="32.25" customHeight="1" x14ac:dyDescent="0.6">
      <c r="A67" s="53" t="s">
        <v>56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5"/>
        <v>0</v>
      </c>
    </row>
    <row r="68" spans="1:14" ht="61.5" customHeight="1" x14ac:dyDescent="0.6">
      <c r="A68" s="53" t="s">
        <v>57</v>
      </c>
      <c r="B68" s="51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5"/>
        <v>0</v>
      </c>
    </row>
    <row r="69" spans="1:14" ht="36.75" customHeight="1" x14ac:dyDescent="0.6">
      <c r="A69" s="48" t="s">
        <v>58</v>
      </c>
      <c r="B69" s="57">
        <f t="shared" ref="B69" si="18">+B70+B71</f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5"/>
        <v>0</v>
      </c>
    </row>
    <row r="70" spans="1:14" ht="35.25" customHeight="1" x14ac:dyDescent="0.6">
      <c r="A70" s="53" t="s">
        <v>59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5"/>
        <v>0</v>
      </c>
    </row>
    <row r="71" spans="1:14" ht="35.25" customHeight="1" x14ac:dyDescent="0.6">
      <c r="A71" s="53" t="s">
        <v>60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5"/>
        <v>0</v>
      </c>
    </row>
    <row r="72" spans="1:14" ht="35.25" customHeight="1" x14ac:dyDescent="0.6">
      <c r="A72" s="48" t="s">
        <v>61</v>
      </c>
      <c r="B72" s="51">
        <f t="shared" ref="B72" si="19">+B73+B74+B75</f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5"/>
        <v>0</v>
      </c>
    </row>
    <row r="73" spans="1:14" ht="38.25" customHeight="1" x14ac:dyDescent="0.6">
      <c r="A73" s="50" t="s">
        <v>62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5"/>
        <v>0</v>
      </c>
    </row>
    <row r="74" spans="1:14" ht="31.5" customHeight="1" x14ac:dyDescent="0.6">
      <c r="A74" s="50" t="s">
        <v>63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5"/>
        <v>0</v>
      </c>
    </row>
    <row r="75" spans="1:14" ht="36.75" customHeight="1" x14ac:dyDescent="0.6">
      <c r="A75" s="53" t="s">
        <v>64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f t="shared" si="5"/>
        <v>0</v>
      </c>
    </row>
    <row r="76" spans="1:14" ht="38.25" customHeight="1" x14ac:dyDescent="0.6">
      <c r="A76" s="46" t="s">
        <v>67</v>
      </c>
      <c r="B76" s="58">
        <f t="shared" ref="B76" si="20">+B77+B80+B83</f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59">
        <f t="shared" si="5"/>
        <v>0</v>
      </c>
    </row>
    <row r="77" spans="1:14" ht="35.25" customHeight="1" x14ac:dyDescent="0.6">
      <c r="A77" s="48" t="s">
        <v>68</v>
      </c>
      <c r="B77" s="51">
        <f t="shared" ref="B77" si="21">+B78+B79</f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si="5"/>
        <v>0</v>
      </c>
    </row>
    <row r="78" spans="1:14" ht="39.75" customHeight="1" x14ac:dyDescent="0.6">
      <c r="A78" s="53" t="s">
        <v>69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ref="N78:N84" si="22">+B78+C78+D78+E78+F78+G78+H78+I78+J78+K78+L78+M78</f>
        <v>0</v>
      </c>
    </row>
    <row r="79" spans="1:14" ht="46.5" customHeight="1" x14ac:dyDescent="0.6">
      <c r="A79" s="53" t="s">
        <v>70</v>
      </c>
      <c r="B79" s="51">
        <v>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f t="shared" si="22"/>
        <v>0</v>
      </c>
    </row>
    <row r="80" spans="1:14" ht="35.25" customHeight="1" x14ac:dyDescent="0.6">
      <c r="A80" s="48" t="s">
        <v>71</v>
      </c>
      <c r="B80" s="51">
        <f t="shared" ref="B80:F80" si="23">+B81+B82</f>
        <v>0</v>
      </c>
      <c r="C80" s="51">
        <f t="shared" si="23"/>
        <v>0</v>
      </c>
      <c r="D80" s="51">
        <f t="shared" si="23"/>
        <v>0</v>
      </c>
      <c r="E80" s="51">
        <f t="shared" si="23"/>
        <v>0</v>
      </c>
      <c r="F80" s="51">
        <f t="shared" si="23"/>
        <v>0</v>
      </c>
      <c r="G80" s="51">
        <f t="shared" ref="F80:M80" si="24">+G81+G82</f>
        <v>0</v>
      </c>
      <c r="H80" s="51">
        <f t="shared" si="24"/>
        <v>0</v>
      </c>
      <c r="I80" s="51">
        <f t="shared" si="24"/>
        <v>0</v>
      </c>
      <c r="J80" s="51">
        <f t="shared" si="24"/>
        <v>0</v>
      </c>
      <c r="K80" s="51">
        <f t="shared" si="24"/>
        <v>0</v>
      </c>
      <c r="L80" s="51">
        <f t="shared" si="24"/>
        <v>0</v>
      </c>
      <c r="M80" s="51">
        <f t="shared" si="24"/>
        <v>0</v>
      </c>
      <c r="N80" s="51">
        <f t="shared" si="22"/>
        <v>0</v>
      </c>
    </row>
    <row r="81" spans="1:14" ht="39.75" customHeight="1" x14ac:dyDescent="0.6">
      <c r="A81" s="53" t="s">
        <v>72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22"/>
        <v>0</v>
      </c>
    </row>
    <row r="82" spans="1:14" ht="37.5" customHeight="1" x14ac:dyDescent="0.6">
      <c r="A82" s="53" t="s">
        <v>73</v>
      </c>
      <c r="B82" s="51">
        <v>0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f t="shared" si="22"/>
        <v>0</v>
      </c>
    </row>
    <row r="83" spans="1:14" ht="36.75" customHeight="1" x14ac:dyDescent="0.6">
      <c r="A83" s="48" t="s">
        <v>74</v>
      </c>
      <c r="B83" s="51">
        <f t="shared" ref="B83:F83" si="25">+B84</f>
        <v>0</v>
      </c>
      <c r="C83" s="51">
        <f t="shared" si="25"/>
        <v>0</v>
      </c>
      <c r="D83" s="51">
        <f t="shared" si="25"/>
        <v>0</v>
      </c>
      <c r="E83" s="51">
        <f t="shared" si="25"/>
        <v>0</v>
      </c>
      <c r="F83" s="51">
        <f t="shared" si="25"/>
        <v>0</v>
      </c>
      <c r="G83" s="51">
        <f t="shared" ref="F83:M83" si="26">+G84</f>
        <v>0</v>
      </c>
      <c r="H83" s="51">
        <f t="shared" si="26"/>
        <v>0</v>
      </c>
      <c r="I83" s="51">
        <f t="shared" si="26"/>
        <v>0</v>
      </c>
      <c r="J83" s="51">
        <f t="shared" si="26"/>
        <v>0</v>
      </c>
      <c r="K83" s="51">
        <f t="shared" si="26"/>
        <v>0</v>
      </c>
      <c r="L83" s="51">
        <f t="shared" si="26"/>
        <v>0</v>
      </c>
      <c r="M83" s="51">
        <f t="shared" si="26"/>
        <v>0</v>
      </c>
      <c r="N83" s="51">
        <f t="shared" si="22"/>
        <v>0</v>
      </c>
    </row>
    <row r="84" spans="1:14" ht="33.75" customHeight="1" x14ac:dyDescent="0.6">
      <c r="A84" s="53" t="s">
        <v>75</v>
      </c>
      <c r="B84" s="51">
        <v>0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f t="shared" si="22"/>
        <v>0</v>
      </c>
    </row>
    <row r="85" spans="1:14" ht="30.75" customHeight="1" x14ac:dyDescent="0.6">
      <c r="A85" s="60" t="s">
        <v>65</v>
      </c>
      <c r="B85" s="61">
        <f t="shared" ref="B85:E85" si="27">+B76+B10</f>
        <v>10906348.350000001</v>
      </c>
      <c r="C85" s="61">
        <f t="shared" si="27"/>
        <v>11308181.52</v>
      </c>
      <c r="D85" s="61">
        <f t="shared" si="27"/>
        <v>13815432.310000001</v>
      </c>
      <c r="E85" s="61">
        <f t="shared" si="27"/>
        <v>19972778.789999995</v>
      </c>
      <c r="F85" s="61">
        <f t="shared" ref="F85:N85" si="28">+F76+F10</f>
        <v>12274741.92</v>
      </c>
      <c r="G85" s="61">
        <f t="shared" si="28"/>
        <v>0</v>
      </c>
      <c r="H85" s="61">
        <f t="shared" si="28"/>
        <v>0</v>
      </c>
      <c r="I85" s="61">
        <f t="shared" si="28"/>
        <v>0</v>
      </c>
      <c r="J85" s="61">
        <f t="shared" si="28"/>
        <v>0</v>
      </c>
      <c r="K85" s="61">
        <f t="shared" si="28"/>
        <v>0</v>
      </c>
      <c r="L85" s="61">
        <f>+L76+L10</f>
        <v>0</v>
      </c>
      <c r="M85" s="61">
        <f t="shared" si="28"/>
        <v>0</v>
      </c>
      <c r="N85" s="61">
        <f t="shared" si="28"/>
        <v>68277482.890000001</v>
      </c>
    </row>
    <row r="86" spans="1:14" ht="39" x14ac:dyDescent="0.6">
      <c r="A86" s="62" t="s">
        <v>117</v>
      </c>
      <c r="B86" s="51"/>
      <c r="C86" s="51"/>
      <c r="D86" s="62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2"/>
      <c r="B87" s="51"/>
      <c r="C87" s="51"/>
      <c r="D87" s="62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2"/>
      <c r="B88" s="51"/>
      <c r="C88" s="51"/>
      <c r="D88" s="62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2"/>
      <c r="B89" s="51"/>
      <c r="C89" s="51"/>
      <c r="D89" s="62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9" x14ac:dyDescent="0.6">
      <c r="A90" s="62"/>
      <c r="B90" s="51"/>
      <c r="C90" s="51"/>
      <c r="D90" s="62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ht="39" x14ac:dyDescent="0.6">
      <c r="A91" s="62"/>
      <c r="B91" s="51"/>
      <c r="C91" s="51"/>
      <c r="D91" s="62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39" x14ac:dyDescent="0.6">
      <c r="A92" s="62"/>
      <c r="B92" s="51"/>
      <c r="C92" s="51"/>
      <c r="D92" s="62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39" x14ac:dyDescent="0.6">
      <c r="A93" s="62"/>
      <c r="B93" s="51"/>
      <c r="C93" s="51"/>
      <c r="D93" s="62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39" x14ac:dyDescent="0.6">
      <c r="A94" s="62"/>
      <c r="B94" s="51"/>
      <c r="C94" s="51"/>
      <c r="D94" s="62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39" x14ac:dyDescent="0.6">
      <c r="A95" s="62"/>
      <c r="B95" s="51"/>
      <c r="C95" s="51"/>
      <c r="D95" s="62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39" x14ac:dyDescent="0.6">
      <c r="A96" s="62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ht="39" x14ac:dyDescent="0.6">
      <c r="A97" s="62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1:14" ht="39" x14ac:dyDescent="0.6">
      <c r="A98" s="62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ht="37.5" x14ac:dyDescent="0.45">
      <c r="A99" s="63" t="s">
        <v>111</v>
      </c>
      <c r="B99" s="84" t="s">
        <v>118</v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</row>
    <row r="100" spans="1:14" ht="37.5" x14ac:dyDescent="0.5">
      <c r="A100" s="63" t="s">
        <v>112</v>
      </c>
      <c r="B100" s="83" t="s">
        <v>119</v>
      </c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</row>
    <row r="101" spans="1:14" ht="37.5" x14ac:dyDescent="0.5">
      <c r="A101" s="63" t="s">
        <v>113</v>
      </c>
      <c r="B101" s="83" t="s">
        <v>120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</row>
    <row r="102" spans="1:14" ht="37.5" x14ac:dyDescent="0.5">
      <c r="A102" s="63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ht="37.5" x14ac:dyDescent="0.5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ht="39" x14ac:dyDescent="0.6">
      <c r="A104" s="62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4" ht="37.5" x14ac:dyDescent="0.5">
      <c r="A105" s="83" t="s">
        <v>115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</row>
    <row r="106" spans="1:14" ht="37.5" x14ac:dyDescent="0.5">
      <c r="A106" s="83" t="s">
        <v>110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</row>
    <row r="107" spans="1:14" ht="37.5" x14ac:dyDescent="0.5">
      <c r="A107" s="83" t="s">
        <v>116</v>
      </c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</row>
    <row r="108" spans="1:14" ht="37.5" x14ac:dyDescent="0.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ht="37.5" x14ac:dyDescent="0.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</row>
    <row r="110" spans="1:14" ht="37.5" customHeight="1" x14ac:dyDescent="0.45"/>
  </sheetData>
  <mergeCells count="12">
    <mergeCell ref="A105:N105"/>
    <mergeCell ref="A106:N106"/>
    <mergeCell ref="A109:N109"/>
    <mergeCell ref="B99:N99"/>
    <mergeCell ref="B100:N100"/>
    <mergeCell ref="B101:N101"/>
    <mergeCell ref="A107:N107"/>
    <mergeCell ref="A4:N4"/>
    <mergeCell ref="A5:N5"/>
    <mergeCell ref="A6:N6"/>
    <mergeCell ref="A7:N7"/>
    <mergeCell ref="A8:N8"/>
  </mergeCells>
  <pageMargins left="0.39" right="0.28000000000000003" top="0.54" bottom="1.77" header="0.38" footer="1.55"/>
  <pageSetup scale="20" orientation="portrait" r:id="rId1"/>
  <rowBreaks count="1" manualBreakCount="1">
    <brk id="75" max="13" man="1"/>
  </rowBreaks>
  <ignoredErrors>
    <ignoredError sqref="N27 N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2025-06-02T18:01:26Z</cp:lastPrinted>
  <dcterms:created xsi:type="dcterms:W3CDTF">2021-07-29T18:58:50Z</dcterms:created>
  <dcterms:modified xsi:type="dcterms:W3CDTF">2025-06-02T18:03:02Z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