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ABRIL 2025\"/>
    </mc:Choice>
  </mc:AlternateContent>
  <xr:revisionPtr revIDLastSave="0" documentId="13_ncr:1_{F252FF46-1157-47C2-A3F0-15773722BDE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Mensual'!$A$4:$N$109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3" l="1"/>
  <c r="D83" i="3"/>
  <c r="C83" i="3"/>
  <c r="B83" i="3"/>
  <c r="E80" i="3"/>
  <c r="D80" i="3"/>
  <c r="C80" i="3"/>
  <c r="B80" i="3"/>
  <c r="B77" i="3"/>
  <c r="B72" i="3"/>
  <c r="B69" i="3"/>
  <c r="B64" i="3"/>
  <c r="E54" i="3"/>
  <c r="D54" i="3"/>
  <c r="C54" i="3"/>
  <c r="B54" i="3"/>
  <c r="E46" i="3"/>
  <c r="D46" i="3"/>
  <c r="C46" i="3"/>
  <c r="B46" i="3"/>
  <c r="E37" i="3"/>
  <c r="D37" i="3"/>
  <c r="C37" i="3"/>
  <c r="B37" i="3"/>
  <c r="E27" i="3"/>
  <c r="D27" i="3"/>
  <c r="C27" i="3"/>
  <c r="B27" i="3"/>
  <c r="E17" i="3"/>
  <c r="D17" i="3"/>
  <c r="C17" i="3"/>
  <c r="B17" i="3"/>
  <c r="E11" i="3"/>
  <c r="D11" i="3"/>
  <c r="C11" i="3"/>
  <c r="B11" i="3"/>
  <c r="D10" i="3" l="1"/>
  <c r="D85" i="3" s="1"/>
  <c r="E10" i="3"/>
  <c r="E85" i="3" s="1"/>
  <c r="B10" i="3"/>
  <c r="C10" i="3"/>
  <c r="C85" i="3" s="1"/>
  <c r="B76" i="3"/>
  <c r="B85" i="3" l="1"/>
  <c r="N12" i="3" l="1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M83" i="3"/>
  <c r="L83" i="3"/>
  <c r="K83" i="3"/>
  <c r="J83" i="3"/>
  <c r="I83" i="3"/>
  <c r="H83" i="3"/>
  <c r="G83" i="3"/>
  <c r="F83" i="3"/>
  <c r="M80" i="3"/>
  <c r="L80" i="3"/>
  <c r="K80" i="3"/>
  <c r="J80" i="3"/>
  <c r="I80" i="3"/>
  <c r="H80" i="3"/>
  <c r="G80" i="3"/>
  <c r="F80" i="3"/>
  <c r="N77" i="3"/>
  <c r="N72" i="3"/>
  <c r="N69" i="3"/>
  <c r="M64" i="3"/>
  <c r="L64" i="3"/>
  <c r="M54" i="3"/>
  <c r="L54" i="3"/>
  <c r="K54" i="3"/>
  <c r="J54" i="3"/>
  <c r="I54" i="3"/>
  <c r="H54" i="3"/>
  <c r="G54" i="3"/>
  <c r="F54" i="3"/>
  <c r="M46" i="3"/>
  <c r="K46" i="3"/>
  <c r="J46" i="3"/>
  <c r="I46" i="3"/>
  <c r="H46" i="3"/>
  <c r="G46" i="3"/>
  <c r="F46" i="3"/>
  <c r="M37" i="3"/>
  <c r="L37" i="3"/>
  <c r="K37" i="3"/>
  <c r="J37" i="3"/>
  <c r="I37" i="3"/>
  <c r="H37" i="3"/>
  <c r="G37" i="3"/>
  <c r="F37" i="3"/>
  <c r="M27" i="3"/>
  <c r="L27" i="3"/>
  <c r="K27" i="3"/>
  <c r="J27" i="3"/>
  <c r="I27" i="3"/>
  <c r="H27" i="3"/>
  <c r="G27" i="3"/>
  <c r="F27" i="3"/>
  <c r="M17" i="3"/>
  <c r="L17" i="3"/>
  <c r="K17" i="3"/>
  <c r="J17" i="3"/>
  <c r="I17" i="3"/>
  <c r="H17" i="3"/>
  <c r="G17" i="3"/>
  <c r="F17" i="3"/>
  <c r="M11" i="3"/>
  <c r="L11" i="3"/>
  <c r="K11" i="3"/>
  <c r="J11" i="3"/>
  <c r="I11" i="3"/>
  <c r="H11" i="3"/>
  <c r="G11" i="3"/>
  <c r="F11" i="3"/>
  <c r="N51" i="3"/>
  <c r="N84" i="3"/>
  <c r="N82" i="3"/>
  <c r="N81" i="3"/>
  <c r="N79" i="3"/>
  <c r="N78" i="3"/>
  <c r="N75" i="3"/>
  <c r="N74" i="3"/>
  <c r="N73" i="3"/>
  <c r="N71" i="3"/>
  <c r="N70" i="3"/>
  <c r="N68" i="3"/>
  <c r="N67" i="3"/>
  <c r="N66" i="3"/>
  <c r="N65" i="3"/>
  <c r="N63" i="3"/>
  <c r="N60" i="3"/>
  <c r="N59" i="3"/>
  <c r="N58" i="3"/>
  <c r="N57" i="3"/>
  <c r="N56" i="3"/>
  <c r="N55" i="3"/>
  <c r="N53" i="3"/>
  <c r="N52" i="3"/>
  <c r="N50" i="3"/>
  <c r="N49" i="3"/>
  <c r="N48" i="3"/>
  <c r="N47" i="3"/>
  <c r="N45" i="3"/>
  <c r="N44" i="3"/>
  <c r="N43" i="3"/>
  <c r="N42" i="3"/>
  <c r="N41" i="3"/>
  <c r="N40" i="3"/>
  <c r="N39" i="3"/>
  <c r="N38" i="3"/>
  <c r="N36" i="3"/>
  <c r="N35" i="3"/>
  <c r="N34" i="3"/>
  <c r="N33" i="3"/>
  <c r="N32" i="3"/>
  <c r="N31" i="3"/>
  <c r="N30" i="3"/>
  <c r="N29" i="3"/>
  <c r="N28" i="3"/>
  <c r="I10" i="3" l="1"/>
  <c r="I85" i="3" s="1"/>
  <c r="F10" i="3"/>
  <c r="F85" i="3" s="1"/>
  <c r="G10" i="3"/>
  <c r="J10" i="3"/>
  <c r="J85" i="3" s="1"/>
  <c r="K10" i="3"/>
  <c r="K85" i="3" s="1"/>
  <c r="M10" i="3"/>
  <c r="M85" i="3" s="1"/>
  <c r="N64" i="3"/>
  <c r="L10" i="3"/>
  <c r="L85" i="3" s="1"/>
  <c r="H10" i="3"/>
  <c r="H85" i="3" s="1"/>
  <c r="N76" i="3"/>
  <c r="N83" i="3"/>
  <c r="N17" i="3"/>
  <c r="N37" i="3"/>
  <c r="N80" i="3"/>
  <c r="N11" i="3"/>
  <c r="N46" i="3"/>
  <c r="N54" i="3"/>
  <c r="N27" i="3"/>
  <c r="G85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N10" i="3" l="1"/>
  <c r="N85" i="3" s="1"/>
</calcChain>
</file>

<file path=xl/sharedStrings.xml><?xml version="1.0" encoding="utf-8"?>
<sst xmlns="http://schemas.openxmlformats.org/spreadsheetml/2006/main" count="200" uniqueCount="121">
  <si>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</si>
  <si>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</si>
  <si>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</si>
  <si>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</si>
  <si>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</si>
  <si>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</si>
  <si>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</si>
  <si>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</si>
  <si>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</si>
  <si>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</si>
  <si>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</si>
  <si>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</si>
  <si>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</si>
  <si>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</si>
  <si>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</si>
  <si>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</si>
  <si>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</si>
  <si>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</si>
  <si>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</si>
  <si>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</si>
  <si>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</si>
  <si>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</si>
  <si>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</si>
  <si>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</si>
  <si>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</si>
  <si>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</si>
  <si>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</si>
  <si>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</si>
  <si>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</si>
  <si>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</si>
  <si>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</si>
  <si>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</si>
  <si>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</si>
  <si>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</si>
  <si>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</si>
  <si>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</si>
  <si>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</si>
  <si>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</si>
  <si>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</si>
  <si>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</si>
  <si>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</si>
  <si>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</si>
  <si>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</si>
  <si>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</si>
  <si>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</si>
  <si>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</si>
  <si>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</si>
  <si>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</si>
  <si>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</si>
  <si>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</si>
  <si>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</si>
  <si>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</si>
  <si>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</si>
  <si>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</si>
  <si>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</si>
  <si>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</si>
  <si>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</si>
  <si>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</si>
  <si>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</si>
  <si>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</si>
  <si>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</si>
  <si>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</si>
  <si>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</si>
  <si>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</si>
  <si>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</si>
  <si>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</si>
  <si>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</si>
  <si>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</si>
  <si>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</si>
  <si>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</si>
  <si>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</si>
  <si>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</si>
  <si>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</si>
  <si>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</si>
  <si>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</si>
  <si>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</si>
  <si>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</si>
  <si>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</si>
  <si>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</si>
  <si>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</si>
  <si>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</si>
  <si>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</si>
  <si>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</si>
  <si>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</si>
  <si>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</si>
  <si>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</si>
  <si>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</si>
  <si>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</si>
  <si>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</si>
  <si>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</si>
  <si>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</si>
  <si>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</si>
  <si>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</si>
  <si>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</si>
  <si>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</si>
  <si>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</si>
  <si>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</si>
  <si>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</si>
  <si>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</si>
  <si>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</si>
  <si>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</si>
  <si>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</si>
  <si>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</si>
  <si>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</si>
  <si>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</si>
  <si>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</si>
  <si>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</si>
  <si>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</si>
  <si>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</si>
  <si>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</si>
  <si>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</si>
  <si>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 xml:space="preserve">              Ilania Quezada Luciano</t>
  </si>
  <si>
    <t xml:space="preserve">                   Preparado por </t>
  </si>
  <si>
    <t xml:space="preserve">               Enc. de Presupuesto</t>
  </si>
  <si>
    <t>2.5.5- TRANSFERENCIAS DE CAPITAL A INSTITUCIONES PUBICAS FINANCIERAS</t>
  </si>
  <si>
    <t xml:space="preserve">       Pablo M. Grimaldi Hernández</t>
  </si>
  <si>
    <t xml:space="preserve"> Enc. Dpto. Administrativo Financiero</t>
  </si>
  <si>
    <r>
      <rPr>
        <b/>
        <sz val="30"/>
        <color theme="1"/>
        <rFont val="Calibri"/>
        <family val="2"/>
        <scheme val="minor"/>
      </rPr>
      <t>Fuente:</t>
    </r>
    <r>
      <rPr>
        <sz val="30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</si>
  <si>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Carolin Sosa F.</t>
  </si>
  <si>
    <t xml:space="preserve">                                        Autorizado por</t>
  </si>
  <si>
    <t xml:space="preserve">                                                 Enc.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</si>
</sst>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name val="Times New Roman"/>
      <family val="1"/>
    </font>
    <font>
      <b/>
      <sz val="30"/>
      <color theme="1"/>
      <name val="Times New Roman"/>
      <family val="1"/>
    </font>
    <font>
      <b/>
      <sz val="36"/>
      <color rgb="FF000000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2" fillId="0" borderId="0" xfId="1" applyFont="1"/>
    <xf numFmtId="43" fontId="22" fillId="0" borderId="0" xfId="0" applyNumberFormat="1" applyFont="1"/>
    <xf numFmtId="0" fontId="22" fillId="0" borderId="0" xfId="0" applyFont="1"/>
    <xf numFmtId="0" fontId="25" fillId="2" borderId="3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43" fontId="24" fillId="0" borderId="1" xfId="0" applyNumberFormat="1" applyFont="1" applyBorder="1"/>
    <xf numFmtId="0" fontId="24" fillId="0" borderId="0" xfId="0" applyFont="1" applyAlignment="1">
      <alignment horizontal="left" indent="1"/>
    </xf>
    <xf numFmtId="43" fontId="24" fillId="0" borderId="0" xfId="1" applyFont="1"/>
    <xf numFmtId="0" fontId="26" fillId="0" borderId="0" xfId="0" applyFont="1" applyAlignment="1">
      <alignment horizontal="left" indent="2"/>
    </xf>
    <xf numFmtId="43" fontId="26" fillId="0" borderId="0" xfId="1" applyFont="1"/>
    <xf numFmtId="43" fontId="26" fillId="0" borderId="6" xfId="1" applyFont="1" applyBorder="1"/>
    <xf numFmtId="0" fontId="26" fillId="0" borderId="0" xfId="0" applyFont="1" applyAlignment="1">
      <alignment horizontal="left" vertical="justify" wrapText="1" indent="2"/>
    </xf>
    <xf numFmtId="43" fontId="26" fillId="0" borderId="0" xfId="1" applyFont="1" applyBorder="1"/>
    <xf numFmtId="9" fontId="26" fillId="0" borderId="0" xfId="2" applyFont="1" applyAlignment="1">
      <alignment horizontal="left" vertical="justify" wrapText="1" indent="2"/>
    </xf>
    <xf numFmtId="43" fontId="24" fillId="0" borderId="0" xfId="1" applyFont="1" applyBorder="1"/>
    <xf numFmtId="43" fontId="26" fillId="0" borderId="0" xfId="0" applyNumberFormat="1" applyFont="1"/>
    <xf numFmtId="164" fontId="24" fillId="0" borderId="1" xfId="0" applyNumberFormat="1" applyFont="1" applyBorder="1"/>
    <xf numFmtId="43" fontId="24" fillId="0" borderId="1" xfId="1" applyFont="1" applyBorder="1"/>
    <xf numFmtId="0" fontId="25" fillId="2" borderId="2" xfId="0" applyFont="1" applyFill="1" applyBorder="1" applyAlignment="1">
      <alignment vertical="center"/>
    </xf>
    <xf numFmtId="43" fontId="25" fillId="2" borderId="2" xfId="1" applyFont="1" applyFill="1" applyBorder="1"/>
    <xf numFmtId="0" fontId="26" fillId="0" borderId="0" xfId="0" applyFont="1"/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0" fontId="29" fillId="0" borderId="5" xfId="0" applyFont="1" applyBorder="1" applyAlignment="1">
      <alignment horizontal="center" vertical="top" wrapText="1" readingOrder="1"/>
    </xf>
    <xf numFmtId="0" fontId="29" fillId="0" borderId="0" xfId="0" applyFont="1" applyAlignment="1">
      <alignment horizontal="center" vertical="top" wrapText="1" readingOrder="1"/>
    </xf>
    <xf numFmtId="17" fontId="30" fillId="0" borderId="5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top" wrapText="1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517071</xdr:rowOff>
    </xdr:from>
    <xdr:to>
      <xdr:col>0</xdr:col>
      <xdr:colOff>3551464</xdr:colOff>
      <xdr:row>7</xdr:row>
      <xdr:rowOff>408214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074964"/>
          <a:ext cx="3360964" cy="2136321"/>
        </a:xfrm>
        <a:prstGeom prst="rect">
          <a:avLst/>
        </a:prstGeom>
      </xdr:spPr>
    </xdr:pic>
    <xdr:clientData/>
  </xdr:twoCellAnchor>
  <xdr:twoCellAnchor editAs="oneCell">
    <xdr:from>
      <xdr:col>4</xdr:col>
      <xdr:colOff>1336220</xdr:colOff>
      <xdr:row>3</xdr:row>
      <xdr:rowOff>394607</xdr:rowOff>
    </xdr:from>
    <xdr:to>
      <xdr:col>13</xdr:col>
      <xdr:colOff>2041072</xdr:colOff>
      <xdr:row>7</xdr:row>
      <xdr:rowOff>316593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10720" y="748393"/>
          <a:ext cx="3494316" cy="216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67" t="s">
        <v>92</v>
      </c>
      <c r="D3" s="68"/>
      <c r="E3" s="68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5" t="s">
        <v>93</v>
      </c>
      <c r="D4" s="66"/>
      <c r="E4" s="66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4" t="s">
        <v>94</v>
      </c>
      <c r="D5" s="75"/>
      <c r="E5" s="75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5" t="s">
        <v>101</v>
      </c>
      <c r="D6" s="66"/>
      <c r="E6" s="66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9" t="s">
        <v>76</v>
      </c>
      <c r="D7" s="70"/>
      <c r="E7" s="70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1" t="s">
        <v>66</v>
      </c>
      <c r="D8" s="72" t="s">
        <v>91</v>
      </c>
      <c r="E8" s="72" t="s">
        <v>90</v>
      </c>
      <c r="F8" s="24"/>
    </row>
    <row r="9" spans="2:16" ht="23.25" customHeight="1" x14ac:dyDescent="0.3">
      <c r="C9" s="71"/>
      <c r="D9" s="73"/>
      <c r="E9" s="73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77" t="s">
        <v>103</v>
      </c>
      <c r="D91" s="77"/>
      <c r="E91" s="27" t="s">
        <v>96</v>
      </c>
      <c r="F91" s="27"/>
      <c r="G91" s="13"/>
    </row>
    <row r="92" spans="3:7" ht="16.5" x14ac:dyDescent="0.25">
      <c r="C92" s="77" t="s">
        <v>108</v>
      </c>
      <c r="D92" s="77"/>
      <c r="E92" s="27" t="s">
        <v>109</v>
      </c>
      <c r="F92" s="27"/>
      <c r="G92" s="14"/>
    </row>
    <row r="93" spans="3:7" ht="18.75" customHeight="1" x14ac:dyDescent="0.25">
      <c r="C93" s="77" t="s">
        <v>102</v>
      </c>
      <c r="D93" s="77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76" t="s">
        <v>100</v>
      </c>
      <c r="D95" s="76"/>
      <c r="E95" s="76"/>
      <c r="F95" s="76"/>
      <c r="G95" s="6"/>
    </row>
    <row r="96" spans="3:7" ht="18.75" x14ac:dyDescent="0.3">
      <c r="C96" s="76" t="s">
        <v>97</v>
      </c>
      <c r="D96" s="76"/>
      <c r="E96" s="76"/>
      <c r="F96" s="76"/>
      <c r="G96" s="6"/>
    </row>
    <row r="97" spans="3:7" ht="18.75" x14ac:dyDescent="0.3">
      <c r="C97" s="76" t="s">
        <v>98</v>
      </c>
      <c r="D97" s="76"/>
      <c r="E97" s="76"/>
      <c r="F97" s="76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0"/>
  <sheetViews>
    <sheetView showGridLines="0" tabSelected="1" showWhiteSpace="0" view="pageBreakPreview" topLeftCell="A88" zoomScale="70" zoomScaleNormal="70" zoomScaleSheetLayoutView="70" zoomScalePageLayoutView="59" workbookViewId="0">
      <selection activeCell="A17" sqref="A17"/>
    </sheetView>
  </sheetViews>
  <sheetFormatPr defaultColWidth="11.42578125" defaultRowHeight="28.5" x14ac:dyDescent="0.45"/>
  <cols>
    <col min="1" max="1" width="247.28515625" style="42" customWidth="1"/>
    <col min="2" max="2" width="41.5703125" style="42" customWidth="1"/>
    <col min="3" max="3" width="39.85546875" style="42" customWidth="1"/>
    <col min="4" max="4" width="42.85546875" style="42" customWidth="1"/>
    <col min="5" max="5" width="41.5703125" style="42" customWidth="1"/>
    <col min="6" max="6" width="36.42578125" style="42" hidden="1" customWidth="1"/>
    <col min="7" max="7" width="36" style="42" hidden="1" customWidth="1"/>
    <col min="8" max="8" width="35.85546875" style="42" hidden="1" customWidth="1"/>
    <col min="9" max="9" width="38.140625" style="42" hidden="1" customWidth="1"/>
    <col min="10" max="10" width="36.7109375" style="42" hidden="1" customWidth="1"/>
    <col min="11" max="12" width="35.140625" style="42" hidden="1" customWidth="1"/>
    <col min="13" max="13" width="0.28515625" style="42" customWidth="1"/>
    <col min="14" max="14" width="44.28515625" style="42" customWidth="1"/>
    <col min="15" max="15" width="11.42578125" style="42"/>
    <col min="16" max="16" width="24.5703125" style="42" customWidth="1"/>
    <col min="17" max="16384" width="11.42578125" style="42"/>
  </cols>
  <sheetData>
    <row r="1" spans="1:14" ht="12" customHeight="1" x14ac:dyDescent="0.45"/>
    <row r="2" spans="1:14" ht="16.5" customHeight="1" x14ac:dyDescent="0.45"/>
    <row r="3" spans="1:14" ht="16.5" customHeight="1" x14ac:dyDescent="0.45"/>
    <row r="4" spans="1:14" ht="46.5" x14ac:dyDescent="0.45">
      <c r="A4" s="80" t="s">
        <v>92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4" ht="39" customHeight="1" x14ac:dyDescent="0.45">
      <c r="A5" s="80" t="s">
        <v>93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4" ht="46.5" x14ac:dyDescent="0.45">
      <c r="A6" s="82">
        <v>45748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</row>
    <row r="7" spans="1:14" ht="46.5" x14ac:dyDescent="0.45">
      <c r="A7" s="80" t="s">
        <v>95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ht="39" x14ac:dyDescent="0.45">
      <c r="A8" s="84" t="s">
        <v>76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</row>
    <row r="9" spans="1:14" ht="33" customHeight="1" x14ac:dyDescent="0.45">
      <c r="A9" s="43" t="s">
        <v>66</v>
      </c>
      <c r="B9" s="44" t="s">
        <v>78</v>
      </c>
      <c r="C9" s="44" t="s">
        <v>79</v>
      </c>
      <c r="D9" s="44" t="s">
        <v>80</v>
      </c>
      <c r="E9" s="44" t="s">
        <v>81</v>
      </c>
      <c r="F9" s="45" t="s">
        <v>82</v>
      </c>
      <c r="G9" s="44" t="s">
        <v>83</v>
      </c>
      <c r="H9" s="45" t="s">
        <v>84</v>
      </c>
      <c r="I9" s="44" t="s">
        <v>85</v>
      </c>
      <c r="J9" s="44" t="s">
        <v>86</v>
      </c>
      <c r="K9" s="44" t="s">
        <v>87</v>
      </c>
      <c r="L9" s="44" t="s">
        <v>88</v>
      </c>
      <c r="M9" s="45" t="s">
        <v>89</v>
      </c>
      <c r="N9" s="44" t="s">
        <v>77</v>
      </c>
    </row>
    <row r="10" spans="1:14" ht="37.5" customHeight="1" x14ac:dyDescent="0.6">
      <c r="A10" s="46" t="s">
        <v>0</v>
      </c>
      <c r="B10" s="47">
        <f>+B11+B17+B27+B37+B46+B54+B65+B69+B72</f>
        <v>10906348.350000001</v>
      </c>
      <c r="C10" s="47">
        <f>+C11+C17+C27+C37+C46+C54+C65+C69+C72</f>
        <v>11308181.52</v>
      </c>
      <c r="D10" s="47">
        <f>+D11+D17+D27+D37+D46+D54+D65+D69+D72</f>
        <v>13815432.310000001</v>
      </c>
      <c r="E10" s="47">
        <f t="shared" ref="E10" si="0">+E11+E17+E27+E37+E46+E54+E65+E69+E72+E76</f>
        <v>19972778.789999995</v>
      </c>
      <c r="F10" s="47">
        <f t="shared" ref="F10:J10" si="1">+F11+F17+F27+F37+F46+F54+F65+F69+F72+F76</f>
        <v>0</v>
      </c>
      <c r="G10" s="47">
        <f t="shared" si="1"/>
        <v>0</v>
      </c>
      <c r="H10" s="47">
        <f t="shared" si="1"/>
        <v>0</v>
      </c>
      <c r="I10" s="47">
        <f t="shared" si="1"/>
        <v>0</v>
      </c>
      <c r="J10" s="47">
        <f t="shared" si="1"/>
        <v>0</v>
      </c>
      <c r="K10" s="47">
        <f>+K11+K17+K27+K37+K46+K54+K64+K69+K72+K76</f>
        <v>0</v>
      </c>
      <c r="L10" s="47">
        <f>+L11+L17+L27+L37+L46+L54+L64+L69+L72+L76</f>
        <v>0</v>
      </c>
      <c r="M10" s="47">
        <f>+M11+M17+M27+M37+M46+M54+M64+M69+M72+M76</f>
        <v>0</v>
      </c>
      <c r="N10" s="47">
        <f t="shared" ref="N10" si="2">+N11+N17+N27+N37+N46+N54+N64+N69+N72+N76</f>
        <v>56002740.970000006</v>
      </c>
    </row>
    <row r="11" spans="1:14" ht="37.5" customHeight="1" x14ac:dyDescent="0.6">
      <c r="A11" s="48" t="s">
        <v>1</v>
      </c>
      <c r="B11" s="49">
        <f t="shared" ref="B11:E11" si="3">+B12+B13+B14+B15+B16</f>
        <v>10248175.220000001</v>
      </c>
      <c r="C11" s="49">
        <f t="shared" si="3"/>
        <v>10397725.85</v>
      </c>
      <c r="D11" s="49">
        <f>+D12+D13+D14+D15+D16</f>
        <v>10593654.040000001</v>
      </c>
      <c r="E11" s="49">
        <f t="shared" si="3"/>
        <v>17797686.669999998</v>
      </c>
      <c r="F11" s="49">
        <f t="shared" ref="F11:M11" si="4">+F12+F13+F14+F15+F16</f>
        <v>0</v>
      </c>
      <c r="G11" s="49">
        <f t="shared" si="4"/>
        <v>0</v>
      </c>
      <c r="H11" s="49">
        <f t="shared" si="4"/>
        <v>0</v>
      </c>
      <c r="I11" s="49">
        <f t="shared" si="4"/>
        <v>0</v>
      </c>
      <c r="J11" s="49">
        <f t="shared" si="4"/>
        <v>0</v>
      </c>
      <c r="K11" s="49">
        <f t="shared" si="4"/>
        <v>0</v>
      </c>
      <c r="L11" s="49">
        <f>+L12+L13+L14+L15+L16</f>
        <v>0</v>
      </c>
      <c r="M11" s="49">
        <f t="shared" si="4"/>
        <v>0</v>
      </c>
      <c r="N11" s="49">
        <f t="shared" ref="N11:N77" si="5">+B11+C11+D11+E11+F11+G11+H11+I11+J11+K11+L11+M11</f>
        <v>49037241.780000001</v>
      </c>
    </row>
    <row r="12" spans="1:14" ht="30" customHeight="1" x14ac:dyDescent="0.6">
      <c r="A12" s="50" t="s">
        <v>2</v>
      </c>
      <c r="B12" s="51">
        <v>8740000</v>
      </c>
      <c r="C12" s="51">
        <v>8608500</v>
      </c>
      <c r="D12" s="51">
        <v>8956499.3000000007</v>
      </c>
      <c r="E12" s="51">
        <v>8765000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f t="shared" si="5"/>
        <v>35069999.299999997</v>
      </c>
    </row>
    <row r="13" spans="1:14" ht="32.25" customHeight="1" x14ac:dyDescent="0.6">
      <c r="A13" s="50" t="s">
        <v>3</v>
      </c>
      <c r="B13" s="51">
        <v>193500</v>
      </c>
      <c r="C13" s="52">
        <v>493500</v>
      </c>
      <c r="D13" s="51">
        <v>343500</v>
      </c>
      <c r="E13" s="51">
        <v>7714000.0099999998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f t="shared" si="5"/>
        <v>8744500.0099999998</v>
      </c>
    </row>
    <row r="14" spans="1:14" ht="30" customHeight="1" x14ac:dyDescent="0.6">
      <c r="A14" s="50" t="s">
        <v>4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f t="shared" si="5"/>
        <v>0</v>
      </c>
    </row>
    <row r="15" spans="1:14" ht="30" customHeight="1" x14ac:dyDescent="0.6">
      <c r="A15" s="50" t="s">
        <v>5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f>+B15+C15+D15+E15+F15+G15+H15+I15+J15+K15+L15+M15</f>
        <v>0</v>
      </c>
    </row>
    <row r="16" spans="1:14" ht="33" customHeight="1" x14ac:dyDescent="0.6">
      <c r="A16" s="53" t="s">
        <v>6</v>
      </c>
      <c r="B16" s="51">
        <v>1314675.22</v>
      </c>
      <c r="C16" s="51">
        <v>1295725.8500000001</v>
      </c>
      <c r="D16" s="51">
        <v>1293654.74</v>
      </c>
      <c r="E16" s="51">
        <v>1318686.6599999999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f>+B16+C16+D16+E16+F16+G16+H16+I16+J16+K16+L16+M16</f>
        <v>5222742.4700000007</v>
      </c>
    </row>
    <row r="17" spans="1:16" ht="36" customHeight="1" x14ac:dyDescent="0.6">
      <c r="A17" s="48" t="s">
        <v>7</v>
      </c>
      <c r="B17" s="49">
        <f t="shared" ref="B17:C17" si="6">+B18+B19+B20+B21+B22+B23+B24+B25+B26</f>
        <v>658173.12999999989</v>
      </c>
      <c r="C17" s="49">
        <f t="shared" si="6"/>
        <v>818601.85</v>
      </c>
      <c r="D17" s="49">
        <f>+D18+D19+D20+D21+D22+D23+D24+D25+D26</f>
        <v>1275337.1200000001</v>
      </c>
      <c r="E17" s="49">
        <f>+E18+E19+E20+E21+E22+E23+E24+E25+E26</f>
        <v>1271393.68</v>
      </c>
      <c r="F17" s="49">
        <f t="shared" ref="F17:J17" si="7">+F18+F19+F20+F21+F22+F23+F24+F25+F26</f>
        <v>0</v>
      </c>
      <c r="G17" s="49">
        <f t="shared" si="7"/>
        <v>0</v>
      </c>
      <c r="H17" s="49">
        <f t="shared" si="7"/>
        <v>0</v>
      </c>
      <c r="I17" s="49">
        <f t="shared" si="7"/>
        <v>0</v>
      </c>
      <c r="J17" s="49">
        <f t="shared" si="7"/>
        <v>0</v>
      </c>
      <c r="K17" s="49">
        <f>+K18+K19+K20+K21+K22+K23+K24+K25+K26</f>
        <v>0</v>
      </c>
      <c r="L17" s="49">
        <f>+L18+L19+L20+L21+L22+L23+L24+L25+L26</f>
        <v>0</v>
      </c>
      <c r="M17" s="49">
        <f>+M18+M19+M20+M21+M22+M23+M24+M25+M26</f>
        <v>0</v>
      </c>
      <c r="N17" s="49">
        <f t="shared" si="5"/>
        <v>4023505.7800000003</v>
      </c>
    </row>
    <row r="18" spans="1:16" ht="31.5" customHeight="1" x14ac:dyDescent="0.6">
      <c r="A18" s="50" t="s">
        <v>8</v>
      </c>
      <c r="B18" s="51">
        <v>272236.28999999998</v>
      </c>
      <c r="C18" s="51">
        <v>350070.65</v>
      </c>
      <c r="D18" s="51">
        <v>300061.63</v>
      </c>
      <c r="E18" s="51">
        <v>270280.13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f t="shared" si="5"/>
        <v>1192648.7</v>
      </c>
    </row>
    <row r="19" spans="1:16" ht="37.5" customHeight="1" x14ac:dyDescent="0.6">
      <c r="A19" s="53" t="s">
        <v>9</v>
      </c>
      <c r="B19" s="51">
        <v>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f t="shared" si="5"/>
        <v>0</v>
      </c>
    </row>
    <row r="20" spans="1:16" ht="33" customHeight="1" x14ac:dyDescent="0.6">
      <c r="A20" s="50" t="s">
        <v>10</v>
      </c>
      <c r="B20" s="51">
        <v>178238.54</v>
      </c>
      <c r="C20" s="51">
        <v>0</v>
      </c>
      <c r="D20" s="51">
        <v>298391.62</v>
      </c>
      <c r="E20" s="51">
        <v>77601.960000000006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f t="shared" si="5"/>
        <v>554232.12</v>
      </c>
    </row>
    <row r="21" spans="1:16" ht="34.5" customHeight="1" x14ac:dyDescent="0.6">
      <c r="A21" s="50" t="s">
        <v>11</v>
      </c>
      <c r="B21" s="51">
        <v>0</v>
      </c>
      <c r="C21" s="51">
        <v>251037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f t="shared" si="5"/>
        <v>251037</v>
      </c>
    </row>
    <row r="22" spans="1:16" ht="36" customHeight="1" x14ac:dyDescent="0.6">
      <c r="A22" s="50" t="s">
        <v>12</v>
      </c>
      <c r="B22" s="51">
        <v>0</v>
      </c>
      <c r="C22" s="51">
        <v>0</v>
      </c>
      <c r="D22" s="51">
        <v>0</v>
      </c>
      <c r="E22" s="51">
        <v>445549.29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f t="shared" si="5"/>
        <v>445549.29</v>
      </c>
      <c r="P22" s="40"/>
    </row>
    <row r="23" spans="1:16" ht="30" customHeight="1" x14ac:dyDescent="0.6">
      <c r="A23" s="50" t="s">
        <v>13</v>
      </c>
      <c r="B23" s="51">
        <v>207698.3</v>
      </c>
      <c r="C23" s="51">
        <v>207508</v>
      </c>
      <c r="D23" s="51">
        <v>279459.33</v>
      </c>
      <c r="E23" s="51">
        <v>198270.1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f t="shared" si="5"/>
        <v>892935.73</v>
      </c>
      <c r="P23" s="40"/>
    </row>
    <row r="24" spans="1:16" ht="37.5" customHeight="1" x14ac:dyDescent="0.6">
      <c r="A24" s="53" t="s">
        <v>14</v>
      </c>
      <c r="B24" s="51">
        <v>0</v>
      </c>
      <c r="C24" s="51">
        <v>9986.2000000000007</v>
      </c>
      <c r="D24" s="51">
        <v>232425.14</v>
      </c>
      <c r="E24" s="51">
        <v>126588.43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f t="shared" si="5"/>
        <v>368999.77</v>
      </c>
      <c r="P24" s="40"/>
    </row>
    <row r="25" spans="1:16" ht="37.5" customHeight="1" x14ac:dyDescent="0.6">
      <c r="A25" s="53" t="s">
        <v>15</v>
      </c>
      <c r="B25" s="51">
        <v>0</v>
      </c>
      <c r="C25" s="51">
        <v>0</v>
      </c>
      <c r="D25" s="51">
        <v>0</v>
      </c>
      <c r="E25" s="51">
        <v>30030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4">
        <v>0</v>
      </c>
      <c r="M25" s="54">
        <v>0</v>
      </c>
      <c r="N25" s="54">
        <f t="shared" si="5"/>
        <v>30030</v>
      </c>
      <c r="P25" s="41"/>
    </row>
    <row r="26" spans="1:16" ht="33.75" customHeight="1" x14ac:dyDescent="0.6">
      <c r="A26" s="55" t="s">
        <v>16</v>
      </c>
      <c r="B26" s="51">
        <v>0</v>
      </c>
      <c r="C26" s="51">
        <v>0</v>
      </c>
      <c r="D26" s="51">
        <v>164999.4</v>
      </c>
      <c r="E26" s="51">
        <v>123073.77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f t="shared" si="5"/>
        <v>288073.17</v>
      </c>
    </row>
    <row r="27" spans="1:16" ht="36.75" customHeight="1" x14ac:dyDescent="0.6">
      <c r="A27" s="48" t="s">
        <v>17</v>
      </c>
      <c r="B27" s="49">
        <f t="shared" ref="B27:E27" si="8">+B28+B29+B30+B31+B32+B33+B34+B35+B36</f>
        <v>0</v>
      </c>
      <c r="C27" s="49">
        <f t="shared" si="8"/>
        <v>91853.82</v>
      </c>
      <c r="D27" s="49">
        <f t="shared" si="8"/>
        <v>1943094.67</v>
      </c>
      <c r="E27" s="49">
        <f t="shared" si="8"/>
        <v>275101.83</v>
      </c>
      <c r="F27" s="49">
        <f t="shared" ref="F27:M27" si="9">+F28+F29+F30+F31+F32+F33+F34+F35+F36</f>
        <v>0</v>
      </c>
      <c r="G27" s="49">
        <f t="shared" si="9"/>
        <v>0</v>
      </c>
      <c r="H27" s="49">
        <f t="shared" si="9"/>
        <v>0</v>
      </c>
      <c r="I27" s="49">
        <f t="shared" si="9"/>
        <v>0</v>
      </c>
      <c r="J27" s="49">
        <f t="shared" si="9"/>
        <v>0</v>
      </c>
      <c r="K27" s="49">
        <f t="shared" si="9"/>
        <v>0</v>
      </c>
      <c r="L27" s="49">
        <f>+L28+L29+L30+L31+L32+L33+L34+L35+L36</f>
        <v>0</v>
      </c>
      <c r="M27" s="49">
        <f t="shared" si="9"/>
        <v>0</v>
      </c>
      <c r="N27" s="49">
        <f>+N28+N29+N30+N31+N32+N33+N34+N35+N36</f>
        <v>2310050.3200000003</v>
      </c>
    </row>
    <row r="28" spans="1:16" ht="38.25" customHeight="1" x14ac:dyDescent="0.6">
      <c r="A28" s="53" t="s">
        <v>18</v>
      </c>
      <c r="B28" s="51">
        <v>0</v>
      </c>
      <c r="C28" s="51">
        <v>56274.9</v>
      </c>
      <c r="D28" s="51">
        <v>24015.18</v>
      </c>
      <c r="E28" s="51">
        <v>47952.3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4">
        <f t="shared" si="5"/>
        <v>128242.38</v>
      </c>
    </row>
    <row r="29" spans="1:16" ht="36" customHeight="1" x14ac:dyDescent="0.6">
      <c r="A29" s="50" t="s">
        <v>19</v>
      </c>
      <c r="B29" s="51">
        <v>0</v>
      </c>
      <c r="C29" s="51">
        <v>0</v>
      </c>
      <c r="D29" s="51">
        <v>0</v>
      </c>
      <c r="E29" s="51">
        <v>1928.92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4">
        <f t="shared" si="5"/>
        <v>1928.92</v>
      </c>
    </row>
    <row r="30" spans="1:16" ht="38.25" customHeight="1" x14ac:dyDescent="0.6">
      <c r="A30" s="53" t="s">
        <v>20</v>
      </c>
      <c r="B30" s="51">
        <v>0</v>
      </c>
      <c r="C30" s="51">
        <v>27568.06</v>
      </c>
      <c r="D30" s="51">
        <v>11564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4">
        <f t="shared" si="5"/>
        <v>39132.06</v>
      </c>
    </row>
    <row r="31" spans="1:16" ht="33" customHeight="1" x14ac:dyDescent="0.6">
      <c r="A31" s="50" t="s">
        <v>21</v>
      </c>
      <c r="B31" s="51">
        <v>0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4">
        <f t="shared" si="5"/>
        <v>0</v>
      </c>
    </row>
    <row r="32" spans="1:16" ht="36" customHeight="1" x14ac:dyDescent="0.6">
      <c r="A32" s="53" t="s">
        <v>22</v>
      </c>
      <c r="B32" s="51">
        <v>0</v>
      </c>
      <c r="C32" s="51">
        <v>0</v>
      </c>
      <c r="D32" s="51">
        <v>0</v>
      </c>
      <c r="E32" s="51">
        <v>23999.93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4">
        <f t="shared" si="5"/>
        <v>23999.93</v>
      </c>
    </row>
    <row r="33" spans="1:14" ht="36" customHeight="1" x14ac:dyDescent="0.6">
      <c r="A33" s="53" t="s">
        <v>23</v>
      </c>
      <c r="B33" s="51">
        <v>0</v>
      </c>
      <c r="C33" s="51">
        <v>0</v>
      </c>
      <c r="D33" s="51">
        <v>4189</v>
      </c>
      <c r="E33" s="51">
        <v>1904.7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4">
        <f t="shared" si="5"/>
        <v>6093.7</v>
      </c>
    </row>
    <row r="34" spans="1:14" ht="39" customHeight="1" x14ac:dyDescent="0.6">
      <c r="A34" s="53" t="s">
        <v>24</v>
      </c>
      <c r="B34" s="51">
        <v>0</v>
      </c>
      <c r="C34" s="51">
        <v>0</v>
      </c>
      <c r="D34" s="51">
        <v>1556100.6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4">
        <f t="shared" si="5"/>
        <v>1556100.6</v>
      </c>
    </row>
    <row r="35" spans="1:14" ht="39" customHeight="1" x14ac:dyDescent="0.6">
      <c r="A35" s="53" t="s">
        <v>25</v>
      </c>
      <c r="B35" s="51">
        <v>0</v>
      </c>
      <c r="C35" s="51"/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4">
        <f t="shared" si="5"/>
        <v>0</v>
      </c>
    </row>
    <row r="36" spans="1:14" ht="36.75" customHeight="1" x14ac:dyDescent="0.6">
      <c r="A36" s="50" t="s">
        <v>26</v>
      </c>
      <c r="B36" s="51">
        <v>0</v>
      </c>
      <c r="C36" s="51">
        <v>8010.86</v>
      </c>
      <c r="D36" s="51">
        <v>347225.89</v>
      </c>
      <c r="E36" s="51">
        <v>199315.98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4">
        <f t="shared" si="5"/>
        <v>554552.73</v>
      </c>
    </row>
    <row r="37" spans="1:14" ht="36.75" customHeight="1" x14ac:dyDescent="0.6">
      <c r="A37" s="48" t="s">
        <v>27</v>
      </c>
      <c r="B37" s="49">
        <f t="shared" ref="B37:E37" si="10">+B38+B39+B40+B41+B42+B43+B44+B45</f>
        <v>0</v>
      </c>
      <c r="C37" s="49">
        <f t="shared" si="10"/>
        <v>0</v>
      </c>
      <c r="D37" s="49">
        <f t="shared" si="10"/>
        <v>0</v>
      </c>
      <c r="E37" s="49">
        <f t="shared" si="10"/>
        <v>480000</v>
      </c>
      <c r="F37" s="49">
        <f t="shared" ref="F37:M37" si="11">+F38+F39+F40+F41+F42+F43+F44+F45</f>
        <v>0</v>
      </c>
      <c r="G37" s="49">
        <f t="shared" si="11"/>
        <v>0</v>
      </c>
      <c r="H37" s="49">
        <f t="shared" si="11"/>
        <v>0</v>
      </c>
      <c r="I37" s="49">
        <f t="shared" si="11"/>
        <v>0</v>
      </c>
      <c r="J37" s="49">
        <f t="shared" si="11"/>
        <v>0</v>
      </c>
      <c r="K37" s="49">
        <f t="shared" si="11"/>
        <v>0</v>
      </c>
      <c r="L37" s="49">
        <f t="shared" si="11"/>
        <v>0</v>
      </c>
      <c r="M37" s="49">
        <f t="shared" si="11"/>
        <v>0</v>
      </c>
      <c r="N37" s="56">
        <f t="shared" si="5"/>
        <v>480000</v>
      </c>
    </row>
    <row r="38" spans="1:14" ht="34.5" customHeight="1" x14ac:dyDescent="0.6">
      <c r="A38" s="53" t="s">
        <v>28</v>
      </c>
      <c r="B38" s="51">
        <v>0</v>
      </c>
      <c r="C38" s="51">
        <v>0</v>
      </c>
      <c r="D38" s="51">
        <v>0</v>
      </c>
      <c r="E38" s="51">
        <v>480000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f t="shared" si="5"/>
        <v>480000</v>
      </c>
    </row>
    <row r="39" spans="1:14" ht="29.25" customHeight="1" x14ac:dyDescent="0.6">
      <c r="A39" s="53" t="s">
        <v>29</v>
      </c>
      <c r="B39" s="51">
        <v>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f t="shared" si="5"/>
        <v>0</v>
      </c>
    </row>
    <row r="40" spans="1:14" ht="32.25" customHeight="1" x14ac:dyDescent="0.6">
      <c r="A40" s="53" t="s">
        <v>30</v>
      </c>
      <c r="B40" s="51">
        <v>0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f t="shared" si="5"/>
        <v>0</v>
      </c>
    </row>
    <row r="41" spans="1:14" ht="38.25" customHeight="1" x14ac:dyDescent="0.6">
      <c r="A41" s="53" t="s">
        <v>31</v>
      </c>
      <c r="B41" s="51">
        <v>0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f t="shared" si="5"/>
        <v>0</v>
      </c>
    </row>
    <row r="42" spans="1:14" ht="37.5" customHeight="1" x14ac:dyDescent="0.6">
      <c r="A42" s="53" t="s">
        <v>32</v>
      </c>
      <c r="B42" s="51">
        <v>0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f t="shared" si="5"/>
        <v>0</v>
      </c>
    </row>
    <row r="43" spans="1:14" ht="43.5" customHeight="1" x14ac:dyDescent="0.6">
      <c r="A43" s="50" t="s">
        <v>33</v>
      </c>
      <c r="B43" s="51">
        <v>0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f t="shared" si="5"/>
        <v>0</v>
      </c>
    </row>
    <row r="44" spans="1:14" ht="33.75" customHeight="1" x14ac:dyDescent="0.6">
      <c r="A44" s="53" t="s">
        <v>34</v>
      </c>
      <c r="B44" s="51">
        <v>0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f t="shared" si="5"/>
        <v>0</v>
      </c>
    </row>
    <row r="45" spans="1:14" ht="33.75" customHeight="1" x14ac:dyDescent="0.6">
      <c r="A45" s="53" t="s">
        <v>35</v>
      </c>
      <c r="B45" s="51">
        <v>0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f t="shared" si="5"/>
        <v>0</v>
      </c>
    </row>
    <row r="46" spans="1:14" ht="39" x14ac:dyDescent="0.6">
      <c r="A46" s="48" t="s">
        <v>36</v>
      </c>
      <c r="B46" s="51">
        <f t="shared" ref="B46:E46" si="12">+B47+B48+B49+B50+B51+B52+B53</f>
        <v>0</v>
      </c>
      <c r="C46" s="51">
        <f t="shared" si="12"/>
        <v>0</v>
      </c>
      <c r="D46" s="51">
        <f t="shared" si="12"/>
        <v>0</v>
      </c>
      <c r="E46" s="51">
        <f t="shared" si="12"/>
        <v>0</v>
      </c>
      <c r="F46" s="51">
        <f t="shared" ref="F46:M46" si="13">+F47+F48+F49+F50+F51+F52+F53</f>
        <v>0</v>
      </c>
      <c r="G46" s="51">
        <f t="shared" si="13"/>
        <v>0</v>
      </c>
      <c r="H46" s="51">
        <f t="shared" si="13"/>
        <v>0</v>
      </c>
      <c r="I46" s="51">
        <f t="shared" si="13"/>
        <v>0</v>
      </c>
      <c r="J46" s="51">
        <f t="shared" si="13"/>
        <v>0</v>
      </c>
      <c r="K46" s="51">
        <f t="shared" si="13"/>
        <v>0</v>
      </c>
      <c r="L46" s="51">
        <v>0</v>
      </c>
      <c r="M46" s="51">
        <f t="shared" si="13"/>
        <v>0</v>
      </c>
      <c r="N46" s="51">
        <f t="shared" si="5"/>
        <v>0</v>
      </c>
    </row>
    <row r="47" spans="1:14" ht="39.75" customHeight="1" x14ac:dyDescent="0.6">
      <c r="A47" s="53" t="s">
        <v>37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f t="shared" si="5"/>
        <v>0</v>
      </c>
    </row>
    <row r="48" spans="1:14" ht="35.25" customHeight="1" x14ac:dyDescent="0.6">
      <c r="A48" s="53" t="s">
        <v>38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f t="shared" si="5"/>
        <v>0</v>
      </c>
    </row>
    <row r="49" spans="1:14" ht="36.75" customHeight="1" x14ac:dyDescent="0.6">
      <c r="A49" s="53" t="s">
        <v>39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f t="shared" si="5"/>
        <v>0</v>
      </c>
    </row>
    <row r="50" spans="1:14" ht="39.75" customHeight="1" x14ac:dyDescent="0.6">
      <c r="A50" s="53" t="s">
        <v>40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f t="shared" si="5"/>
        <v>0</v>
      </c>
    </row>
    <row r="51" spans="1:14" ht="39.75" customHeight="1" x14ac:dyDescent="0.6">
      <c r="A51" s="53" t="s">
        <v>114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f t="shared" ref="N51" si="14">+B51+C51+D51+E51+F51+G51+H51+I51+J51+K51+L51+M51</f>
        <v>0</v>
      </c>
    </row>
    <row r="52" spans="1:14" ht="33.75" customHeight="1" x14ac:dyDescent="0.6">
      <c r="A52" s="53" t="s">
        <v>41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f t="shared" si="5"/>
        <v>0</v>
      </c>
    </row>
    <row r="53" spans="1:14" ht="40.5" customHeight="1" x14ac:dyDescent="0.6">
      <c r="A53" s="53" t="s">
        <v>42</v>
      </c>
      <c r="B53" s="51">
        <v>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f t="shared" si="5"/>
        <v>0</v>
      </c>
    </row>
    <row r="54" spans="1:14" ht="40.5" customHeight="1" x14ac:dyDescent="0.6">
      <c r="A54" s="48" t="s">
        <v>43</v>
      </c>
      <c r="B54" s="49">
        <f t="shared" ref="B54:E54" si="15">+B55+B56+B57+B58+B59+B60+B61+B62+B63</f>
        <v>0</v>
      </c>
      <c r="C54" s="49">
        <f t="shared" si="15"/>
        <v>0</v>
      </c>
      <c r="D54" s="49">
        <f t="shared" si="15"/>
        <v>3346.48</v>
      </c>
      <c r="E54" s="49">
        <f t="shared" si="15"/>
        <v>148596.61000000002</v>
      </c>
      <c r="F54" s="49">
        <f t="shared" ref="F54:M54" si="16">+F55+F56+F57+F58+F59+F60+F61+F62+F63</f>
        <v>0</v>
      </c>
      <c r="G54" s="49">
        <f t="shared" si="16"/>
        <v>0</v>
      </c>
      <c r="H54" s="49">
        <f t="shared" si="16"/>
        <v>0</v>
      </c>
      <c r="I54" s="49">
        <f t="shared" si="16"/>
        <v>0</v>
      </c>
      <c r="J54" s="49">
        <f t="shared" si="16"/>
        <v>0</v>
      </c>
      <c r="K54" s="49">
        <f t="shared" si="16"/>
        <v>0</v>
      </c>
      <c r="L54" s="49">
        <f>+L55+L56+L57+L58+L59+L60+L61+L62+L63</f>
        <v>0</v>
      </c>
      <c r="M54" s="49">
        <f t="shared" si="16"/>
        <v>0</v>
      </c>
      <c r="N54" s="49">
        <f t="shared" ref="N54" si="17">+N55+N56+N57+N58+N59+N60+N61+N62+N63</f>
        <v>151943.09000000003</v>
      </c>
    </row>
    <row r="55" spans="1:14" ht="31.5" customHeight="1" x14ac:dyDescent="0.6">
      <c r="A55" s="50" t="s">
        <v>44</v>
      </c>
      <c r="B55" s="51">
        <v>0</v>
      </c>
      <c r="C55" s="51">
        <v>0</v>
      </c>
      <c r="D55" s="51">
        <v>0</v>
      </c>
      <c r="E55" s="51">
        <v>146651.6</v>
      </c>
      <c r="F55" s="51">
        <v>0</v>
      </c>
      <c r="G55" s="51">
        <v>0</v>
      </c>
      <c r="H55" s="51">
        <v>0</v>
      </c>
      <c r="I55" s="51"/>
      <c r="J55" s="51"/>
      <c r="K55" s="51">
        <v>0</v>
      </c>
      <c r="L55" s="51">
        <v>0</v>
      </c>
      <c r="M55" s="51">
        <v>0</v>
      </c>
      <c r="N55" s="51">
        <f t="shared" si="5"/>
        <v>146651.6</v>
      </c>
    </row>
    <row r="56" spans="1:14" ht="35.25" customHeight="1" x14ac:dyDescent="0.6">
      <c r="A56" s="53" t="s">
        <v>45</v>
      </c>
      <c r="B56" s="51">
        <v>0</v>
      </c>
      <c r="C56" s="51">
        <v>0</v>
      </c>
      <c r="D56" s="51">
        <v>0</v>
      </c>
      <c r="E56" s="51">
        <v>1945.01</v>
      </c>
      <c r="F56" s="51">
        <v>0</v>
      </c>
      <c r="G56" s="51">
        <v>0</v>
      </c>
      <c r="H56" s="51">
        <v>0</v>
      </c>
      <c r="I56" s="51"/>
      <c r="J56" s="51"/>
      <c r="K56" s="51">
        <v>0</v>
      </c>
      <c r="L56" s="51">
        <v>0</v>
      </c>
      <c r="M56" s="51">
        <v>0</v>
      </c>
      <c r="N56" s="51">
        <f t="shared" si="5"/>
        <v>1945.01</v>
      </c>
    </row>
    <row r="57" spans="1:14" ht="36.75" customHeight="1" x14ac:dyDescent="0.6">
      <c r="A57" s="53" t="s">
        <v>46</v>
      </c>
      <c r="B57" s="51">
        <v>0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/>
      <c r="J57" s="51"/>
      <c r="K57" s="51">
        <v>0</v>
      </c>
      <c r="L57" s="51">
        <v>0</v>
      </c>
      <c r="M57" s="51">
        <v>0</v>
      </c>
      <c r="N57" s="51">
        <f t="shared" si="5"/>
        <v>0</v>
      </c>
    </row>
    <row r="58" spans="1:14" ht="34.5" customHeight="1" x14ac:dyDescent="0.6">
      <c r="A58" s="53" t="s">
        <v>47</v>
      </c>
      <c r="B58" s="51">
        <v>0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/>
      <c r="J58" s="51"/>
      <c r="K58" s="51">
        <v>0</v>
      </c>
      <c r="L58" s="51">
        <v>0</v>
      </c>
      <c r="M58" s="51">
        <v>0</v>
      </c>
      <c r="N58" s="51">
        <f t="shared" si="5"/>
        <v>0</v>
      </c>
    </row>
    <row r="59" spans="1:14" ht="32.25" customHeight="1" x14ac:dyDescent="0.6">
      <c r="A59" s="53" t="s">
        <v>48</v>
      </c>
      <c r="B59" s="51">
        <v>0</v>
      </c>
      <c r="C59" s="51">
        <v>0</v>
      </c>
      <c r="D59" s="51">
        <v>3346.48</v>
      </c>
      <c r="E59" s="51">
        <v>0</v>
      </c>
      <c r="F59" s="51">
        <v>0</v>
      </c>
      <c r="G59" s="51">
        <v>0</v>
      </c>
      <c r="H59" s="51">
        <v>0</v>
      </c>
      <c r="I59" s="51"/>
      <c r="J59" s="51"/>
      <c r="K59" s="51">
        <v>0</v>
      </c>
      <c r="L59" s="51">
        <v>0</v>
      </c>
      <c r="M59" s="51">
        <v>0</v>
      </c>
      <c r="N59" s="51">
        <f t="shared" si="5"/>
        <v>3346.48</v>
      </c>
    </row>
    <row r="60" spans="1:14" ht="31.5" customHeight="1" x14ac:dyDescent="0.6">
      <c r="A60" s="53" t="s">
        <v>49</v>
      </c>
      <c r="B60" s="51">
        <v>0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/>
      <c r="J60" s="51"/>
      <c r="K60" s="51">
        <v>0</v>
      </c>
      <c r="L60" s="51">
        <v>0</v>
      </c>
      <c r="M60" s="51">
        <v>0</v>
      </c>
      <c r="N60" s="51">
        <f t="shared" si="5"/>
        <v>0</v>
      </c>
    </row>
    <row r="61" spans="1:14" ht="30.75" customHeight="1" x14ac:dyDescent="0.6">
      <c r="A61" s="53" t="s">
        <v>50</v>
      </c>
      <c r="B61" s="51">
        <v>0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/>
      <c r="J61" s="51"/>
      <c r="K61" s="51">
        <v>0</v>
      </c>
      <c r="L61" s="51">
        <v>0</v>
      </c>
      <c r="M61" s="51">
        <v>0</v>
      </c>
      <c r="N61" s="51">
        <v>0</v>
      </c>
    </row>
    <row r="62" spans="1:14" ht="33.75" customHeight="1" x14ac:dyDescent="0.6">
      <c r="A62" s="53" t="s">
        <v>51</v>
      </c>
      <c r="B62" s="51">
        <v>0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/>
      <c r="N62" s="51">
        <v>0</v>
      </c>
    </row>
    <row r="63" spans="1:14" ht="33.75" customHeight="1" x14ac:dyDescent="0.6">
      <c r="A63" s="53" t="s">
        <v>52</v>
      </c>
      <c r="B63" s="51">
        <v>0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/>
      <c r="J63" s="51"/>
      <c r="K63" s="51">
        <v>0</v>
      </c>
      <c r="L63" s="51">
        <v>0</v>
      </c>
      <c r="M63" s="51"/>
      <c r="N63" s="51">
        <f t="shared" si="5"/>
        <v>0</v>
      </c>
    </row>
    <row r="64" spans="1:14" ht="37.5" customHeight="1" x14ac:dyDescent="0.6">
      <c r="A64" s="48" t="s">
        <v>53</v>
      </c>
      <c r="B64" s="49">
        <f>+B65+B66+B67+B68</f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f>+L65+L66+L67+L68+L69+L70+L71+L72+L73</f>
        <v>0</v>
      </c>
      <c r="M64" s="49">
        <f>+M65+M66+M67+M68+M69+M70+M71+M72+M73</f>
        <v>0</v>
      </c>
      <c r="N64" s="49">
        <f t="shared" si="5"/>
        <v>0</v>
      </c>
    </row>
    <row r="65" spans="1:14" ht="36" customHeight="1" x14ac:dyDescent="0.6">
      <c r="A65" s="50" t="s">
        <v>54</v>
      </c>
      <c r="B65" s="51">
        <v>0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/>
      <c r="N65" s="51">
        <f t="shared" si="5"/>
        <v>0</v>
      </c>
    </row>
    <row r="66" spans="1:14" ht="29.25" customHeight="1" x14ac:dyDescent="0.6">
      <c r="A66" s="50" t="s">
        <v>55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/>
      <c r="N66" s="51">
        <f t="shared" si="5"/>
        <v>0</v>
      </c>
    </row>
    <row r="67" spans="1:14" ht="32.25" customHeight="1" x14ac:dyDescent="0.6">
      <c r="A67" s="53" t="s">
        <v>56</v>
      </c>
      <c r="B67" s="51">
        <v>0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f t="shared" si="5"/>
        <v>0</v>
      </c>
    </row>
    <row r="68" spans="1:14" ht="61.5" customHeight="1" x14ac:dyDescent="0.6">
      <c r="A68" s="53" t="s">
        <v>57</v>
      </c>
      <c r="B68" s="51">
        <v>0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f t="shared" si="5"/>
        <v>0</v>
      </c>
    </row>
    <row r="69" spans="1:14" ht="36.75" customHeight="1" x14ac:dyDescent="0.6">
      <c r="A69" s="48" t="s">
        <v>58</v>
      </c>
      <c r="B69" s="57">
        <f t="shared" ref="B69" si="18">+B70+B71</f>
        <v>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f t="shared" si="5"/>
        <v>0</v>
      </c>
    </row>
    <row r="70" spans="1:14" ht="35.25" customHeight="1" x14ac:dyDescent="0.6">
      <c r="A70" s="53" t="s">
        <v>59</v>
      </c>
      <c r="B70" s="51">
        <v>0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51">
        <f t="shared" si="5"/>
        <v>0</v>
      </c>
    </row>
    <row r="71" spans="1:14" ht="35.25" customHeight="1" x14ac:dyDescent="0.6">
      <c r="A71" s="53" t="s">
        <v>60</v>
      </c>
      <c r="B71" s="51">
        <v>0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f t="shared" si="5"/>
        <v>0</v>
      </c>
    </row>
    <row r="72" spans="1:14" ht="35.25" customHeight="1" x14ac:dyDescent="0.6">
      <c r="A72" s="48" t="s">
        <v>61</v>
      </c>
      <c r="B72" s="51">
        <f t="shared" ref="B72" si="19">+B73+B74+B75</f>
        <v>0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f t="shared" si="5"/>
        <v>0</v>
      </c>
    </row>
    <row r="73" spans="1:14" ht="38.25" customHeight="1" x14ac:dyDescent="0.6">
      <c r="A73" s="50" t="s">
        <v>62</v>
      </c>
      <c r="B73" s="51">
        <v>0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f t="shared" si="5"/>
        <v>0</v>
      </c>
    </row>
    <row r="74" spans="1:14" ht="31.5" customHeight="1" x14ac:dyDescent="0.6">
      <c r="A74" s="50" t="s">
        <v>63</v>
      </c>
      <c r="B74" s="51">
        <v>0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f t="shared" si="5"/>
        <v>0</v>
      </c>
    </row>
    <row r="75" spans="1:14" ht="36.75" customHeight="1" x14ac:dyDescent="0.6">
      <c r="A75" s="53" t="s">
        <v>64</v>
      </c>
      <c r="B75" s="51">
        <v>0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1">
        <f t="shared" si="5"/>
        <v>0</v>
      </c>
    </row>
    <row r="76" spans="1:14" ht="38.25" customHeight="1" x14ac:dyDescent="0.6">
      <c r="A76" s="46" t="s">
        <v>67</v>
      </c>
      <c r="B76" s="58">
        <f t="shared" ref="B76" si="20">+B77+B80+B83</f>
        <v>0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59">
        <f t="shared" si="5"/>
        <v>0</v>
      </c>
    </row>
    <row r="77" spans="1:14" ht="35.25" customHeight="1" x14ac:dyDescent="0.6">
      <c r="A77" s="48" t="s">
        <v>68</v>
      </c>
      <c r="B77" s="51">
        <f t="shared" ref="B77" si="21">+B78+B79</f>
        <v>0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f t="shared" si="5"/>
        <v>0</v>
      </c>
    </row>
    <row r="78" spans="1:14" ht="39.75" customHeight="1" x14ac:dyDescent="0.6">
      <c r="A78" s="53" t="s">
        <v>69</v>
      </c>
      <c r="B78" s="51">
        <v>0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f t="shared" ref="N78:N84" si="22">+B78+C78+D78+E78+F78+G78+H78+I78+J78+K78+L78+M78</f>
        <v>0</v>
      </c>
    </row>
    <row r="79" spans="1:14" ht="46.5" customHeight="1" x14ac:dyDescent="0.6">
      <c r="A79" s="53" t="s">
        <v>70</v>
      </c>
      <c r="B79" s="51">
        <v>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  <c r="N79" s="51">
        <f t="shared" si="22"/>
        <v>0</v>
      </c>
    </row>
    <row r="80" spans="1:14" ht="35.25" customHeight="1" x14ac:dyDescent="0.6">
      <c r="A80" s="48" t="s">
        <v>71</v>
      </c>
      <c r="B80" s="51">
        <f t="shared" ref="B80:E80" si="23">+B81+B82</f>
        <v>0</v>
      </c>
      <c r="C80" s="51">
        <f t="shared" si="23"/>
        <v>0</v>
      </c>
      <c r="D80" s="51">
        <f t="shared" si="23"/>
        <v>0</v>
      </c>
      <c r="E80" s="51">
        <f t="shared" si="23"/>
        <v>0</v>
      </c>
      <c r="F80" s="51">
        <f t="shared" ref="F80:M80" si="24">+F81+F82</f>
        <v>0</v>
      </c>
      <c r="G80" s="51">
        <f t="shared" si="24"/>
        <v>0</v>
      </c>
      <c r="H80" s="51">
        <f t="shared" si="24"/>
        <v>0</v>
      </c>
      <c r="I80" s="51">
        <f t="shared" si="24"/>
        <v>0</v>
      </c>
      <c r="J80" s="51">
        <f t="shared" si="24"/>
        <v>0</v>
      </c>
      <c r="K80" s="51">
        <f t="shared" si="24"/>
        <v>0</v>
      </c>
      <c r="L80" s="51">
        <f t="shared" si="24"/>
        <v>0</v>
      </c>
      <c r="M80" s="51">
        <f t="shared" si="24"/>
        <v>0</v>
      </c>
      <c r="N80" s="51">
        <f t="shared" si="22"/>
        <v>0</v>
      </c>
    </row>
    <row r="81" spans="1:14" ht="39.75" customHeight="1" x14ac:dyDescent="0.6">
      <c r="A81" s="53" t="s">
        <v>72</v>
      </c>
      <c r="B81" s="51">
        <v>0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  <c r="N81" s="51">
        <f t="shared" si="22"/>
        <v>0</v>
      </c>
    </row>
    <row r="82" spans="1:14" ht="37.5" customHeight="1" x14ac:dyDescent="0.6">
      <c r="A82" s="53" t="s">
        <v>73</v>
      </c>
      <c r="B82" s="51">
        <v>0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1">
        <v>0</v>
      </c>
      <c r="N82" s="51">
        <f t="shared" si="22"/>
        <v>0</v>
      </c>
    </row>
    <row r="83" spans="1:14" ht="36.75" customHeight="1" x14ac:dyDescent="0.6">
      <c r="A83" s="48" t="s">
        <v>74</v>
      </c>
      <c r="B83" s="51">
        <f t="shared" ref="B83:E83" si="25">+B84</f>
        <v>0</v>
      </c>
      <c r="C83" s="51">
        <f t="shared" si="25"/>
        <v>0</v>
      </c>
      <c r="D83" s="51">
        <f t="shared" si="25"/>
        <v>0</v>
      </c>
      <c r="E83" s="51">
        <f t="shared" si="25"/>
        <v>0</v>
      </c>
      <c r="F83" s="51">
        <f t="shared" ref="F83:M83" si="26">+F84</f>
        <v>0</v>
      </c>
      <c r="G83" s="51">
        <f t="shared" si="26"/>
        <v>0</v>
      </c>
      <c r="H83" s="51">
        <f t="shared" si="26"/>
        <v>0</v>
      </c>
      <c r="I83" s="51">
        <f t="shared" si="26"/>
        <v>0</v>
      </c>
      <c r="J83" s="51">
        <f t="shared" si="26"/>
        <v>0</v>
      </c>
      <c r="K83" s="51">
        <f t="shared" si="26"/>
        <v>0</v>
      </c>
      <c r="L83" s="51">
        <f t="shared" si="26"/>
        <v>0</v>
      </c>
      <c r="M83" s="51">
        <f t="shared" si="26"/>
        <v>0</v>
      </c>
      <c r="N83" s="51">
        <f t="shared" si="22"/>
        <v>0</v>
      </c>
    </row>
    <row r="84" spans="1:14" ht="33.75" customHeight="1" x14ac:dyDescent="0.6">
      <c r="A84" s="53" t="s">
        <v>75</v>
      </c>
      <c r="B84" s="51">
        <v>0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1">
        <v>0</v>
      </c>
      <c r="N84" s="51">
        <f t="shared" si="22"/>
        <v>0</v>
      </c>
    </row>
    <row r="85" spans="1:14" ht="30.75" customHeight="1" x14ac:dyDescent="0.6">
      <c r="A85" s="60" t="s">
        <v>65</v>
      </c>
      <c r="B85" s="61">
        <f t="shared" ref="B85:E85" si="27">+B76+B10</f>
        <v>10906348.350000001</v>
      </c>
      <c r="C85" s="61">
        <f t="shared" si="27"/>
        <v>11308181.52</v>
      </c>
      <c r="D85" s="61">
        <f t="shared" si="27"/>
        <v>13815432.310000001</v>
      </c>
      <c r="E85" s="61">
        <f t="shared" si="27"/>
        <v>19972778.789999995</v>
      </c>
      <c r="F85" s="61">
        <f t="shared" ref="F85:N85" si="28">+F76+F10</f>
        <v>0</v>
      </c>
      <c r="G85" s="61">
        <f t="shared" si="28"/>
        <v>0</v>
      </c>
      <c r="H85" s="61">
        <f t="shared" si="28"/>
        <v>0</v>
      </c>
      <c r="I85" s="61">
        <f t="shared" si="28"/>
        <v>0</v>
      </c>
      <c r="J85" s="61">
        <f t="shared" si="28"/>
        <v>0</v>
      </c>
      <c r="K85" s="61">
        <f t="shared" si="28"/>
        <v>0</v>
      </c>
      <c r="L85" s="61">
        <f>+L76+L10</f>
        <v>0</v>
      </c>
      <c r="M85" s="61">
        <f t="shared" si="28"/>
        <v>0</v>
      </c>
      <c r="N85" s="61">
        <f t="shared" si="28"/>
        <v>56002740.970000006</v>
      </c>
    </row>
    <row r="86" spans="1:14" ht="39" x14ac:dyDescent="0.6">
      <c r="A86" s="62" t="s">
        <v>117</v>
      </c>
      <c r="B86" s="51"/>
      <c r="C86" s="51"/>
      <c r="D86" s="62"/>
      <c r="E86" s="51"/>
      <c r="F86" s="51"/>
      <c r="G86" s="51"/>
      <c r="H86" s="51"/>
      <c r="I86" s="51"/>
      <c r="J86" s="51"/>
      <c r="K86" s="51"/>
      <c r="L86" s="51"/>
      <c r="M86" s="51"/>
      <c r="N86" s="51"/>
    </row>
    <row r="87" spans="1:14" ht="39" x14ac:dyDescent="0.6">
      <c r="A87" s="62"/>
      <c r="B87" s="51"/>
      <c r="C87" s="51"/>
      <c r="D87" s="62"/>
      <c r="E87" s="51"/>
      <c r="F87" s="51"/>
      <c r="G87" s="51"/>
      <c r="H87" s="51"/>
      <c r="I87" s="51"/>
      <c r="J87" s="51"/>
      <c r="K87" s="51"/>
      <c r="L87" s="51"/>
      <c r="M87" s="51"/>
      <c r="N87" s="51"/>
    </row>
    <row r="88" spans="1:14" ht="39" x14ac:dyDescent="0.6">
      <c r="A88" s="62"/>
      <c r="B88" s="51"/>
      <c r="C88" s="51"/>
      <c r="D88" s="62"/>
      <c r="E88" s="51"/>
      <c r="F88" s="51"/>
      <c r="G88" s="51"/>
      <c r="H88" s="51"/>
      <c r="I88" s="51"/>
      <c r="J88" s="51"/>
      <c r="K88" s="51"/>
      <c r="L88" s="51"/>
      <c r="M88" s="51"/>
      <c r="N88" s="51"/>
    </row>
    <row r="89" spans="1:14" ht="39" x14ac:dyDescent="0.6">
      <c r="A89" s="62"/>
      <c r="B89" s="51"/>
      <c r="C89" s="51"/>
      <c r="D89" s="62"/>
      <c r="E89" s="51"/>
      <c r="F89" s="51"/>
      <c r="G89" s="51"/>
      <c r="H89" s="51"/>
      <c r="I89" s="51"/>
      <c r="J89" s="51"/>
      <c r="K89" s="51"/>
      <c r="L89" s="51"/>
      <c r="M89" s="51"/>
      <c r="N89" s="51"/>
    </row>
    <row r="90" spans="1:14" ht="39" x14ac:dyDescent="0.6">
      <c r="A90" s="62"/>
      <c r="B90" s="51"/>
      <c r="C90" s="51"/>
      <c r="D90" s="62"/>
      <c r="E90" s="51"/>
      <c r="F90" s="51"/>
      <c r="G90" s="51"/>
      <c r="H90" s="51"/>
      <c r="I90" s="51"/>
      <c r="J90" s="51"/>
      <c r="K90" s="51"/>
      <c r="L90" s="51"/>
      <c r="M90" s="51"/>
      <c r="N90" s="51"/>
    </row>
    <row r="91" spans="1:14" ht="39" x14ac:dyDescent="0.6">
      <c r="A91" s="62"/>
      <c r="B91" s="51"/>
      <c r="C91" s="51"/>
      <c r="D91" s="62"/>
      <c r="E91" s="51"/>
      <c r="F91" s="51"/>
      <c r="G91" s="51"/>
      <c r="H91" s="51"/>
      <c r="I91" s="51"/>
      <c r="J91" s="51"/>
      <c r="K91" s="51"/>
      <c r="L91" s="51"/>
      <c r="M91" s="51"/>
      <c r="N91" s="51"/>
    </row>
    <row r="92" spans="1:14" ht="39" x14ac:dyDescent="0.6">
      <c r="A92" s="62"/>
      <c r="B92" s="51"/>
      <c r="C92" s="51"/>
      <c r="D92" s="62"/>
      <c r="E92" s="51"/>
      <c r="F92" s="51"/>
      <c r="G92" s="51"/>
      <c r="H92" s="51"/>
      <c r="I92" s="51"/>
      <c r="J92" s="51"/>
      <c r="K92" s="51"/>
      <c r="L92" s="51"/>
      <c r="M92" s="51"/>
      <c r="N92" s="51"/>
    </row>
    <row r="93" spans="1:14" ht="39" x14ac:dyDescent="0.6">
      <c r="A93" s="62"/>
      <c r="B93" s="51"/>
      <c r="C93" s="51"/>
      <c r="D93" s="62"/>
      <c r="E93" s="51"/>
      <c r="F93" s="51"/>
      <c r="G93" s="51"/>
      <c r="H93" s="51"/>
      <c r="I93" s="51"/>
      <c r="J93" s="51"/>
      <c r="K93" s="51"/>
      <c r="L93" s="51"/>
      <c r="M93" s="51"/>
      <c r="N93" s="51"/>
    </row>
    <row r="94" spans="1:14" ht="39" x14ac:dyDescent="0.6">
      <c r="A94" s="62"/>
      <c r="B94" s="51"/>
      <c r="C94" s="51"/>
      <c r="D94" s="62"/>
      <c r="E94" s="51"/>
      <c r="F94" s="51"/>
      <c r="G94" s="51"/>
      <c r="H94" s="51"/>
      <c r="I94" s="51"/>
      <c r="J94" s="51"/>
      <c r="K94" s="51"/>
      <c r="L94" s="51"/>
      <c r="M94" s="51"/>
      <c r="N94" s="51"/>
    </row>
    <row r="95" spans="1:14" ht="39" x14ac:dyDescent="0.6">
      <c r="A95" s="62"/>
      <c r="B95" s="51"/>
      <c r="C95" s="51"/>
      <c r="D95" s="62"/>
      <c r="E95" s="51"/>
      <c r="F95" s="51"/>
      <c r="G95" s="51"/>
      <c r="H95" s="51"/>
      <c r="I95" s="51"/>
      <c r="J95" s="51"/>
      <c r="K95" s="51"/>
      <c r="L95" s="51"/>
      <c r="M95" s="51"/>
      <c r="N95" s="51"/>
    </row>
    <row r="96" spans="1:14" ht="39" x14ac:dyDescent="0.6">
      <c r="A96" s="62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</row>
    <row r="97" spans="1:14" ht="39" x14ac:dyDescent="0.6">
      <c r="A97" s="62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</row>
    <row r="98" spans="1:14" ht="39" x14ac:dyDescent="0.6">
      <c r="A98" s="62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</row>
    <row r="99" spans="1:14" ht="37.5" x14ac:dyDescent="0.45">
      <c r="A99" s="63" t="s">
        <v>111</v>
      </c>
      <c r="B99" s="79" t="s">
        <v>118</v>
      </c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</row>
    <row r="100" spans="1:14" ht="37.5" x14ac:dyDescent="0.5">
      <c r="A100" s="63" t="s">
        <v>112</v>
      </c>
      <c r="B100" s="78" t="s">
        <v>119</v>
      </c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</row>
    <row r="101" spans="1:14" ht="37.5" x14ac:dyDescent="0.5">
      <c r="A101" s="63" t="s">
        <v>113</v>
      </c>
      <c r="B101" s="78" t="s">
        <v>120</v>
      </c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</row>
    <row r="102" spans="1:14" ht="37.5" x14ac:dyDescent="0.5">
      <c r="A102" s="63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</row>
    <row r="103" spans="1:14" ht="37.5" x14ac:dyDescent="0.5">
      <c r="A103" s="63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</row>
    <row r="104" spans="1:14" ht="39" x14ac:dyDescent="0.6">
      <c r="A104" s="62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</row>
    <row r="105" spans="1:14" ht="37.5" x14ac:dyDescent="0.5">
      <c r="A105" s="78" t="s">
        <v>115</v>
      </c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</row>
    <row r="106" spans="1:14" ht="37.5" x14ac:dyDescent="0.5">
      <c r="A106" s="78" t="s">
        <v>110</v>
      </c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</row>
    <row r="107" spans="1:14" ht="37.5" x14ac:dyDescent="0.5">
      <c r="A107" s="78" t="s">
        <v>116</v>
      </c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</row>
    <row r="108" spans="1:14" ht="37.5" x14ac:dyDescent="0.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</row>
    <row r="109" spans="1:14" ht="37.5" x14ac:dyDescent="0.5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</row>
    <row r="110" spans="1:14" ht="37.5" customHeight="1" x14ac:dyDescent="0.45"/>
  </sheetData>
  <mergeCells count="12">
    <mergeCell ref="A4:N4"/>
    <mergeCell ref="A5:N5"/>
    <mergeCell ref="A6:N6"/>
    <mergeCell ref="A7:N7"/>
    <mergeCell ref="A8:N8"/>
    <mergeCell ref="A105:N105"/>
    <mergeCell ref="A106:N106"/>
    <mergeCell ref="A109:N109"/>
    <mergeCell ref="B99:N99"/>
    <mergeCell ref="B100:N100"/>
    <mergeCell ref="B101:N101"/>
    <mergeCell ref="A107:N107"/>
  </mergeCells>
  <pageMargins left="0.39" right="0.28000000000000003" top="0.37" bottom="1.79" header="0.34" footer="1.55"/>
  <pageSetup scale="21" orientation="portrait" r:id="rId1"/>
  <rowBreaks count="1" manualBreakCount="1">
    <brk id="75" max="13" man="1"/>
  </rowBreaks>
  <ignoredErrors>
    <ignoredError sqref="N27 N5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2025-05-01T18:38:32Z</cp:lastPrinted>
  <dcterms:created xsi:type="dcterms:W3CDTF">2021-07-29T18:58:50Z</dcterms:created>
  <dcterms:modified xsi:type="dcterms:W3CDTF">2025-05-06T15:26:09Z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b14bb5e3-2624-4fb3-bb2f-39df9eda726c</vt:lpwstr>
  </property>
  <property fmtid="{D5CDD505-2E9C-101B-9397-08002B2CF9AE}" pid="8" name="MSIP_Label_defa4170-0d19-0005-0004-bc88714345d2_ContentBits">
    <vt:lpwstr>0</vt:lpwstr>
  </property>
</Properties>
</file>