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7A339F09-0C7D-472B-8D58-8FBB66D0375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3" l="1"/>
  <c r="B79" i="3"/>
  <c r="B76" i="3"/>
  <c r="B71" i="3"/>
  <c r="B68" i="3"/>
  <c r="B63" i="3"/>
  <c r="B53" i="3"/>
  <c r="B45" i="3"/>
  <c r="B36" i="3"/>
  <c r="B26" i="3"/>
  <c r="B16" i="3"/>
  <c r="B10" i="3"/>
  <c r="B75" i="3" l="1"/>
  <c r="B9" i="3"/>
  <c r="N11" i="3" l="1"/>
  <c r="N12" i="3"/>
  <c r="N13" i="3"/>
  <c r="N14" i="3"/>
  <c r="N15" i="3"/>
  <c r="N17" i="3"/>
  <c r="N18" i="3"/>
  <c r="N19" i="3"/>
  <c r="N20" i="3"/>
  <c r="N21" i="3"/>
  <c r="N22" i="3"/>
  <c r="N23" i="3"/>
  <c r="N24" i="3"/>
  <c r="N25" i="3"/>
  <c r="M82" i="3"/>
  <c r="L82" i="3"/>
  <c r="K82" i="3"/>
  <c r="J82" i="3"/>
  <c r="I82" i="3"/>
  <c r="H82" i="3"/>
  <c r="G82" i="3"/>
  <c r="F82" i="3"/>
  <c r="E82" i="3"/>
  <c r="D82" i="3"/>
  <c r="C82" i="3"/>
  <c r="M79" i="3"/>
  <c r="L79" i="3"/>
  <c r="K79" i="3"/>
  <c r="J79" i="3"/>
  <c r="I79" i="3"/>
  <c r="H79" i="3"/>
  <c r="G79" i="3"/>
  <c r="F79" i="3"/>
  <c r="E79" i="3"/>
  <c r="D79" i="3"/>
  <c r="C79" i="3"/>
  <c r="N76" i="3"/>
  <c r="N71" i="3"/>
  <c r="N68" i="3"/>
  <c r="M63" i="3"/>
  <c r="L63" i="3"/>
  <c r="M53" i="3"/>
  <c r="L53" i="3"/>
  <c r="K53" i="3"/>
  <c r="J53" i="3"/>
  <c r="I53" i="3"/>
  <c r="H53" i="3"/>
  <c r="G53" i="3"/>
  <c r="F53" i="3"/>
  <c r="E53" i="3"/>
  <c r="D53" i="3"/>
  <c r="C53" i="3"/>
  <c r="M45" i="3"/>
  <c r="K45" i="3"/>
  <c r="J45" i="3"/>
  <c r="I45" i="3"/>
  <c r="H45" i="3"/>
  <c r="G45" i="3"/>
  <c r="F45" i="3"/>
  <c r="E45" i="3"/>
  <c r="D45" i="3"/>
  <c r="C45" i="3"/>
  <c r="M36" i="3"/>
  <c r="L36" i="3"/>
  <c r="K36" i="3"/>
  <c r="J36" i="3"/>
  <c r="I36" i="3"/>
  <c r="H36" i="3"/>
  <c r="G36" i="3"/>
  <c r="F36" i="3"/>
  <c r="E36" i="3"/>
  <c r="D36" i="3"/>
  <c r="C36" i="3"/>
  <c r="M26" i="3"/>
  <c r="L26" i="3"/>
  <c r="K26" i="3"/>
  <c r="J26" i="3"/>
  <c r="I26" i="3"/>
  <c r="H26" i="3"/>
  <c r="G26" i="3"/>
  <c r="F26" i="3"/>
  <c r="E26" i="3"/>
  <c r="D26" i="3"/>
  <c r="C26" i="3"/>
  <c r="M16" i="3"/>
  <c r="L16" i="3"/>
  <c r="K16" i="3"/>
  <c r="J16" i="3"/>
  <c r="I16" i="3"/>
  <c r="H16" i="3"/>
  <c r="G16" i="3"/>
  <c r="F16" i="3"/>
  <c r="E16" i="3"/>
  <c r="D16" i="3"/>
  <c r="C16" i="3"/>
  <c r="M10" i="3"/>
  <c r="L10" i="3"/>
  <c r="K10" i="3"/>
  <c r="J10" i="3"/>
  <c r="I10" i="3"/>
  <c r="H10" i="3"/>
  <c r="G10" i="3"/>
  <c r="F10" i="3"/>
  <c r="E10" i="3"/>
  <c r="D10" i="3"/>
  <c r="C10" i="3"/>
  <c r="N50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59" i="3"/>
  <c r="N58" i="3"/>
  <c r="N57" i="3"/>
  <c r="N56" i="3"/>
  <c r="N55" i="3"/>
  <c r="N54" i="3"/>
  <c r="N52" i="3"/>
  <c r="N51" i="3"/>
  <c r="N49" i="3"/>
  <c r="N48" i="3"/>
  <c r="N47" i="3"/>
  <c r="N46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D9" i="3" l="1"/>
  <c r="D84" i="3" s="1"/>
  <c r="I9" i="3"/>
  <c r="I84" i="3" s="1"/>
  <c r="C9" i="3"/>
  <c r="C84" i="3" s="1"/>
  <c r="F9" i="3"/>
  <c r="F84" i="3" s="1"/>
  <c r="G9" i="3"/>
  <c r="J9" i="3"/>
  <c r="J84" i="3" s="1"/>
  <c r="K9" i="3"/>
  <c r="K84" i="3" s="1"/>
  <c r="M9" i="3"/>
  <c r="M84" i="3" s="1"/>
  <c r="N63" i="3"/>
  <c r="L9" i="3"/>
  <c r="L84" i="3" s="1"/>
  <c r="E9" i="3"/>
  <c r="E84" i="3" s="1"/>
  <c r="H9" i="3"/>
  <c r="H84" i="3" s="1"/>
  <c r="N75" i="3"/>
  <c r="N82" i="3"/>
  <c r="N16" i="3"/>
  <c r="N36" i="3"/>
  <c r="N79" i="3"/>
  <c r="N10" i="3"/>
  <c r="N45" i="3"/>
  <c r="N53" i="3"/>
  <c r="N26" i="3"/>
  <c r="G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<sst xmlns="http://schemas.openxmlformats.org/spreadsheetml/2006/main" count="200" uniqueCount="120">
  <si>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</si>
  <si>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</si>
  <si>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</si>
  <si>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</si>
  <si>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</si>
  <si>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</si>
  <si>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</si>
  <si>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</si>
  <si>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</si>
  <si>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</si>
  <si>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</si>
  <si>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</si>
  <si>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</si>
  <si>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</si>
  <si>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</si>
  <si>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</si>
  <si>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</si>
  <si>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</si>
  <si>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</si>
  <si>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</si>
  <si>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</si>
  <si>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</si>
  <si>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</si>
  <si>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</si>
  <si>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</si>
  <si>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</si>
  <si>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</si>
  <si>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</si>
  <si>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</si>
  <si>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</si>
  <si>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</si>
  <si>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</si>
  <si>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</si>
  <si>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</si>
  <si>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</si>
  <si>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</si>
  <si>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</si>
  <si>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</si>
  <si>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</si>
  <si>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</si>
  <si>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</si>
  <si>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</si>
  <si>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</si>
  <si>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</si>
  <si>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</si>
  <si>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</si>
  <si>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</si>
  <si>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</si>
  <si>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</si>
  <si>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</si>
  <si>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</si>
  <si>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</si>
  <si>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</si>
  <si>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</si>
  <si>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</si>
  <si>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</si>
  <si>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</si>
  <si>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</si>
  <si>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</si>
  <si>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</si>
  <si>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</si>
  <si>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</si>
  <si>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</si>
  <si>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</si>
  <si>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</si>
  <si>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</si>
  <si>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</si>
  <si>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</si>
  <si>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</si>
  <si>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</si>
  <si>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</si>
  <si>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</si>
  <si>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</si>
  <si>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</si>
  <si>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</si>
  <si>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</si>
  <si>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</si>
  <si>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</si>
  <si>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</si>
  <si>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</si>
  <si>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</si>
  <si>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</si>
  <si>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</si>
  <si>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</si>
  <si>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</si>
  <si>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</si>
  <si>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</si>
  <si>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</si>
  <si>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</si>
  <si>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</si>
  <si>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</si>
  <si>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</si>
  <si>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</si>
  <si>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</si>
  <si>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</si>
  <si>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</si>
  <si>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</si>
  <si>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</si>
  <si>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</si>
  <si>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</si>
  <si>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</si>
  <si>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</si>
  <si>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</si>
  <si>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</si>
  <si>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</si>
  <si>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</si>
  <si>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</si>
  <si>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</si>
  <si>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</si>
  <si>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</si>
  <si>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</si>
  <si>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</si>
  <si>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</si>
  <si>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</si>
  <si>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</si>
  <si>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</si>
  <si>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>Carolin Sosa F.</t>
  </si>
  <si>
    <t>Enc. División Financiera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</si>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</sst>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0" fontId="24" fillId="0" borderId="0" xfId="0" applyFont="1" applyAlignment="1">
      <alignment horizontal="left" vertical="justify" wrapText="1" indent="2"/>
    </xf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285751</xdr:rowOff>
    </xdr:from>
    <xdr:to>
      <xdr:col>0</xdr:col>
      <xdr:colOff>3752850</xdr:colOff>
      <xdr:row>6</xdr:row>
      <xdr:rowOff>400051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47701"/>
          <a:ext cx="3581400" cy="209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1758042</xdr:colOff>
      <xdr:row>2</xdr:row>
      <xdr:rowOff>381001</xdr:rowOff>
    </xdr:from>
    <xdr:to>
      <xdr:col>13</xdr:col>
      <xdr:colOff>2612572</xdr:colOff>
      <xdr:row>6</xdr:row>
      <xdr:rowOff>411843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1185" y="734787"/>
          <a:ext cx="3453494" cy="1990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0" t="s">
        <v>92</v>
      </c>
      <c r="D3" s="71"/>
      <c r="E3" s="71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8" t="s">
        <v>93</v>
      </c>
      <c r="D4" s="69"/>
      <c r="E4" s="69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7" t="s">
        <v>94</v>
      </c>
      <c r="D5" s="78"/>
      <c r="E5" s="78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8" t="s">
        <v>101</v>
      </c>
      <c r="D6" s="69"/>
      <c r="E6" s="69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2" t="s">
        <v>76</v>
      </c>
      <c r="D7" s="73"/>
      <c r="E7" s="73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4" t="s">
        <v>66</v>
      </c>
      <c r="D8" s="75" t="s">
        <v>91</v>
      </c>
      <c r="E8" s="75" t="s">
        <v>90</v>
      </c>
      <c r="F8" s="24"/>
    </row>
    <row r="9" spans="2:16" ht="23.25" customHeight="1" x14ac:dyDescent="0.3">
      <c r="C9" s="74"/>
      <c r="D9" s="76"/>
      <c r="E9" s="76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7" t="s">
        <v>103</v>
      </c>
      <c r="D91" s="67"/>
      <c r="E91" s="27" t="s">
        <v>96</v>
      </c>
      <c r="F91" s="27"/>
      <c r="G91" s="13"/>
    </row>
    <row r="92" spans="3:7" ht="16.5" x14ac:dyDescent="0.25">
      <c r="C92" s="67" t="s">
        <v>108</v>
      </c>
      <c r="D92" s="67"/>
      <c r="E92" s="27" t="s">
        <v>109</v>
      </c>
      <c r="F92" s="27"/>
      <c r="G92" s="14"/>
    </row>
    <row r="93" spans="3:7" ht="18.75" customHeight="1" x14ac:dyDescent="0.25">
      <c r="C93" s="67" t="s">
        <v>102</v>
      </c>
      <c r="D93" s="67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6" t="s">
        <v>100</v>
      </c>
      <c r="D95" s="66"/>
      <c r="E95" s="66"/>
      <c r="F95" s="66"/>
      <c r="G95" s="6"/>
    </row>
    <row r="96" spans="3:7" ht="18.75" x14ac:dyDescent="0.3">
      <c r="C96" s="66" t="s">
        <v>97</v>
      </c>
      <c r="D96" s="66"/>
      <c r="E96" s="66"/>
      <c r="F96" s="66"/>
      <c r="G96" s="6"/>
    </row>
    <row r="97" spans="3:7" ht="18.75" x14ac:dyDescent="0.3">
      <c r="C97" s="66" t="s">
        <v>98</v>
      </c>
      <c r="D97" s="66"/>
      <c r="E97" s="66"/>
      <c r="F97" s="66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4"/>
  <sheetViews>
    <sheetView showGridLines="0" tabSelected="1" showWhiteSpace="0" view="pageBreakPreview" zoomScale="70" zoomScaleNormal="70" zoomScaleSheetLayoutView="70" zoomScalePageLayoutView="59" workbookViewId="0">
      <selection activeCell="A16" sqref="A16"/>
    </sheetView>
  </sheetViews>
  <sheetFormatPr defaultColWidth="11.42578125" defaultRowHeight="28.5" x14ac:dyDescent="0.45"/>
  <cols>
    <col min="1" max="1" width="246.7109375" style="42" customWidth="1"/>
    <col min="2" max="2" width="48.85546875" style="42" customWidth="1"/>
    <col min="3" max="3" width="38.7109375" style="42" customWidth="1"/>
    <col min="4" max="4" width="37" style="42" hidden="1" customWidth="1"/>
    <col min="5" max="5" width="33" style="42" hidden="1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0.28515625" style="42" customWidth="1"/>
    <col min="14" max="14" width="50.710937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79" t="s">
        <v>92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39" customHeight="1" x14ac:dyDescent="0.45">
      <c r="A4" s="79" t="s">
        <v>93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39" x14ac:dyDescent="0.45">
      <c r="A5" s="81">
        <v>45689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ht="39" x14ac:dyDescent="0.45">
      <c r="A6" s="79" t="s">
        <v>95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t="39" x14ac:dyDescent="0.45">
      <c r="A7" s="80" t="s">
        <v>76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33" customHeight="1" x14ac:dyDescent="0.45">
      <c r="A8" s="43" t="s">
        <v>66</v>
      </c>
      <c r="B8" s="44" t="s">
        <v>78</v>
      </c>
      <c r="C8" s="44" t="s">
        <v>79</v>
      </c>
      <c r="D8" s="44" t="s">
        <v>80</v>
      </c>
      <c r="E8" s="44" t="s">
        <v>81</v>
      </c>
      <c r="F8" s="45" t="s">
        <v>82</v>
      </c>
      <c r="G8" s="44" t="s">
        <v>83</v>
      </c>
      <c r="H8" s="45" t="s">
        <v>84</v>
      </c>
      <c r="I8" s="44" t="s">
        <v>85</v>
      </c>
      <c r="J8" s="44" t="s">
        <v>86</v>
      </c>
      <c r="K8" s="44" t="s">
        <v>87</v>
      </c>
      <c r="L8" s="44" t="s">
        <v>88</v>
      </c>
      <c r="M8" s="45" t="s">
        <v>89</v>
      </c>
      <c r="N8" s="44" t="s">
        <v>77</v>
      </c>
    </row>
    <row r="9" spans="1:14" ht="37.5" customHeight="1" x14ac:dyDescent="0.6">
      <c r="A9" s="46" t="s">
        <v>0</v>
      </c>
      <c r="B9" s="47">
        <f>+B10+B16+B26+B36+B45+B53+B64+B68+B71</f>
        <v>10906348.350000001</v>
      </c>
      <c r="C9" s="47">
        <f>+C10+C16+C26+C36+C45+C53+C64+C68+C71</f>
        <v>11308181.52</v>
      </c>
      <c r="D9" s="47">
        <f>+D10+D16+D26+D36+D45+D53+D64+D68+D71</f>
        <v>0</v>
      </c>
      <c r="E9" s="47">
        <f t="shared" ref="E9:J9" si="0">+E10+E16+E26+E36+E45+E53+E64+E68+E71+E75</f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>+K10+K16+K26+K36+K45+K53+K63+K68+K71+K75</f>
        <v>0</v>
      </c>
      <c r="L9" s="47">
        <f>+L10+L16+L26+L36+L45+L53+L63+L68+L71+L75</f>
        <v>0</v>
      </c>
      <c r="M9" s="47">
        <f>+M10+M16+M26+M36+M45+M53+M63+M68+M71+M75</f>
        <v>0</v>
      </c>
      <c r="N9" s="47">
        <f t="shared" ref="N9" si="1">+N10+N16+N26+N36+N45+N53+N63+N68+N71+N75</f>
        <v>22214529.870000001</v>
      </c>
    </row>
    <row r="10" spans="1:14" ht="37.5" customHeight="1" x14ac:dyDescent="0.6">
      <c r="A10" s="48" t="s">
        <v>1</v>
      </c>
      <c r="B10" s="49">
        <f t="shared" ref="B10" si="2">+B11+B12+B13+B14+B15</f>
        <v>10248175.220000001</v>
      </c>
      <c r="C10" s="49">
        <f t="shared" ref="C10:M10" si="3">+C11+C12+C13+C14+C15</f>
        <v>10397725.85</v>
      </c>
      <c r="D10" s="49">
        <f>+D11+D12+D13+D14+D15</f>
        <v>0</v>
      </c>
      <c r="E10" s="49">
        <f t="shared" si="3"/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>+L11+L12+L13+L14+L15</f>
        <v>0</v>
      </c>
      <c r="M10" s="49">
        <f t="shared" si="3"/>
        <v>0</v>
      </c>
      <c r="N10" s="49">
        <f t="shared" ref="N10:N76" si="4">+B10+C10+D10+E10+F10+G10+H10+I10+J10+K10+L10+M10</f>
        <v>20645901.07</v>
      </c>
    </row>
    <row r="11" spans="1:14" ht="30" customHeight="1" x14ac:dyDescent="0.6">
      <c r="A11" s="50" t="s">
        <v>2</v>
      </c>
      <c r="B11" s="51">
        <v>8740000</v>
      </c>
      <c r="C11" s="51">
        <v>8608500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f t="shared" si="4"/>
        <v>17348500</v>
      </c>
    </row>
    <row r="12" spans="1:14" ht="32.25" customHeight="1" x14ac:dyDescent="0.6">
      <c r="A12" s="50" t="s">
        <v>3</v>
      </c>
      <c r="B12" s="51">
        <v>193500</v>
      </c>
      <c r="C12" s="52">
        <v>493500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si="4"/>
        <v>687000</v>
      </c>
    </row>
    <row r="13" spans="1:14" ht="30" customHeight="1" x14ac:dyDescent="0.6">
      <c r="A13" s="50" t="s">
        <v>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4"/>
        <v>0</v>
      </c>
    </row>
    <row r="14" spans="1:14" ht="30" customHeight="1" x14ac:dyDescent="0.6">
      <c r="A14" s="50" t="s">
        <v>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>+B14+C14+D14+E14+F14+G14+H14+I14+J14+K14+L14+M14</f>
        <v>0</v>
      </c>
    </row>
    <row r="15" spans="1:14" ht="33" customHeight="1" x14ac:dyDescent="0.6">
      <c r="A15" s="53" t="s">
        <v>6</v>
      </c>
      <c r="B15" s="51">
        <v>1314675.22</v>
      </c>
      <c r="C15" s="51">
        <v>1295725.8500000001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>+B15+C15+D15+E15+F15+G15+H15+I15+J15+K15+L15+M15</f>
        <v>2610401.0700000003</v>
      </c>
    </row>
    <row r="16" spans="1:14" ht="36" customHeight="1" x14ac:dyDescent="0.6">
      <c r="A16" s="48" t="s">
        <v>7</v>
      </c>
      <c r="B16" s="49">
        <f t="shared" ref="B16" si="5">+B17+B18+B19+B20+B21+B22+B23+B24+B25</f>
        <v>658173.12999999989</v>
      </c>
      <c r="C16" s="49">
        <f t="shared" ref="C16:J16" si="6">+C17+C18+C19+C20+C21+C22+C23+C24+C25</f>
        <v>818601.85</v>
      </c>
      <c r="D16" s="49">
        <f>+D17+D18+D19+D20+D21+D22+D23+D24+D25</f>
        <v>0</v>
      </c>
      <c r="E16" s="49">
        <f>+E17+E18+E19+E20+E21+E22+E23+E24+E25</f>
        <v>0</v>
      </c>
      <c r="F16" s="49">
        <f t="shared" si="6"/>
        <v>0</v>
      </c>
      <c r="G16" s="49">
        <f t="shared" si="6"/>
        <v>0</v>
      </c>
      <c r="H16" s="49">
        <f t="shared" si="6"/>
        <v>0</v>
      </c>
      <c r="I16" s="49">
        <f t="shared" si="6"/>
        <v>0</v>
      </c>
      <c r="J16" s="49">
        <f t="shared" si="6"/>
        <v>0</v>
      </c>
      <c r="K16" s="49">
        <f>+K17+K18+K19+K20+K21+K22+K23+K24+K25</f>
        <v>0</v>
      </c>
      <c r="L16" s="49">
        <f>+L17+L18+L19+L20+L21+L22+L23+L24+L25</f>
        <v>0</v>
      </c>
      <c r="M16" s="49">
        <f>+M17+M18+M19+M20+M21+M22+M23+M24+M25</f>
        <v>0</v>
      </c>
      <c r="N16" s="49">
        <f t="shared" si="4"/>
        <v>1476774.98</v>
      </c>
    </row>
    <row r="17" spans="1:16" ht="31.5" customHeight="1" x14ac:dyDescent="0.6">
      <c r="A17" s="50" t="s">
        <v>8</v>
      </c>
      <c r="B17" s="51">
        <v>272236.28999999998</v>
      </c>
      <c r="C17" s="51">
        <v>350070.65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 t="shared" si="4"/>
        <v>622306.93999999994</v>
      </c>
    </row>
    <row r="18" spans="1:16" ht="37.5" customHeight="1" x14ac:dyDescent="0.6">
      <c r="A18" s="53" t="s">
        <v>9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4"/>
        <v>0</v>
      </c>
    </row>
    <row r="19" spans="1:16" ht="33" customHeight="1" x14ac:dyDescent="0.6">
      <c r="A19" s="50" t="s">
        <v>10</v>
      </c>
      <c r="B19" s="51">
        <v>178238.54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4"/>
        <v>178238.54</v>
      </c>
    </row>
    <row r="20" spans="1:16" ht="34.5" customHeight="1" x14ac:dyDescent="0.6">
      <c r="A20" s="50" t="s">
        <v>11</v>
      </c>
      <c r="B20" s="51">
        <v>0</v>
      </c>
      <c r="C20" s="51">
        <v>251037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4"/>
        <v>251037</v>
      </c>
    </row>
    <row r="21" spans="1:16" ht="36" customHeight="1" x14ac:dyDescent="0.6">
      <c r="A21" s="50" t="s">
        <v>12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4"/>
        <v>0</v>
      </c>
      <c r="P21" s="40"/>
    </row>
    <row r="22" spans="1:16" ht="30" customHeight="1" x14ac:dyDescent="0.6">
      <c r="A22" s="50" t="s">
        <v>13</v>
      </c>
      <c r="B22" s="51">
        <v>207698.3</v>
      </c>
      <c r="C22" s="51">
        <v>207508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4"/>
        <v>415206.3</v>
      </c>
      <c r="P22" s="40"/>
    </row>
    <row r="23" spans="1:16" ht="37.5" customHeight="1" x14ac:dyDescent="0.6">
      <c r="A23" s="53" t="s">
        <v>14</v>
      </c>
      <c r="B23" s="51">
        <v>0</v>
      </c>
      <c r="C23" s="51">
        <v>9986.2000000000007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4"/>
        <v>9986.2000000000007</v>
      </c>
      <c r="P23" s="40"/>
    </row>
    <row r="24" spans="1:16" ht="37.5" customHeight="1" x14ac:dyDescent="0.6">
      <c r="A24" s="53" t="s">
        <v>15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4">
        <v>0</v>
      </c>
      <c r="M24" s="54">
        <v>0</v>
      </c>
      <c r="N24" s="54">
        <f t="shared" si="4"/>
        <v>0</v>
      </c>
      <c r="P24" s="41"/>
    </row>
    <row r="25" spans="1:16" ht="33.75" customHeight="1" x14ac:dyDescent="0.6">
      <c r="A25" s="55" t="s">
        <v>16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4"/>
        <v>0</v>
      </c>
    </row>
    <row r="26" spans="1:16" ht="36.75" customHeight="1" x14ac:dyDescent="0.6">
      <c r="A26" s="48" t="s">
        <v>17</v>
      </c>
      <c r="B26" s="49">
        <f t="shared" ref="B26" si="7">+B27+B28+B29+B30+B31+B32+B33+B34+B35</f>
        <v>0</v>
      </c>
      <c r="C26" s="49">
        <f t="shared" ref="C26:M26" si="8">+C27+C28+C29+C30+C31+C32+C33+C34+C35</f>
        <v>91853.82</v>
      </c>
      <c r="D26" s="49">
        <f t="shared" si="8"/>
        <v>0</v>
      </c>
      <c r="E26" s="49">
        <f t="shared" si="8"/>
        <v>0</v>
      </c>
      <c r="F26" s="49">
        <f t="shared" si="8"/>
        <v>0</v>
      </c>
      <c r="G26" s="49">
        <f t="shared" si="8"/>
        <v>0</v>
      </c>
      <c r="H26" s="49">
        <f t="shared" si="8"/>
        <v>0</v>
      </c>
      <c r="I26" s="49">
        <f t="shared" si="8"/>
        <v>0</v>
      </c>
      <c r="J26" s="49">
        <f t="shared" si="8"/>
        <v>0</v>
      </c>
      <c r="K26" s="49">
        <f t="shared" si="8"/>
        <v>0</v>
      </c>
      <c r="L26" s="49">
        <f>+L27+L28+L29+L30+L31+L32+L33+L34+L35</f>
        <v>0</v>
      </c>
      <c r="M26" s="49">
        <f t="shared" si="8"/>
        <v>0</v>
      </c>
      <c r="N26" s="49">
        <f>+N27+N28+N29+N30+N31+N32+N33+N34+N35</f>
        <v>91853.82</v>
      </c>
    </row>
    <row r="27" spans="1:16" ht="38.25" customHeight="1" x14ac:dyDescent="0.6">
      <c r="A27" s="53" t="s">
        <v>18</v>
      </c>
      <c r="B27" s="51">
        <v>0</v>
      </c>
      <c r="C27" s="51">
        <v>56274.9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4">
        <f t="shared" si="4"/>
        <v>56274.9</v>
      </c>
    </row>
    <row r="28" spans="1:16" ht="36" customHeight="1" x14ac:dyDescent="0.6">
      <c r="A28" s="50" t="s">
        <v>19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4"/>
        <v>0</v>
      </c>
    </row>
    <row r="29" spans="1:16" ht="38.25" customHeight="1" x14ac:dyDescent="0.6">
      <c r="A29" s="53" t="s">
        <v>20</v>
      </c>
      <c r="B29" s="51">
        <v>0</v>
      </c>
      <c r="C29" s="51">
        <v>27568.06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4"/>
        <v>27568.06</v>
      </c>
    </row>
    <row r="30" spans="1:16" ht="33" customHeight="1" x14ac:dyDescent="0.6">
      <c r="A30" s="50" t="s">
        <v>21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4"/>
        <v>0</v>
      </c>
    </row>
    <row r="31" spans="1:16" ht="36" customHeight="1" x14ac:dyDescent="0.6">
      <c r="A31" s="53" t="s">
        <v>22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4"/>
        <v>0</v>
      </c>
    </row>
    <row r="32" spans="1:16" ht="36" customHeight="1" x14ac:dyDescent="0.6">
      <c r="A32" s="53" t="s">
        <v>23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4"/>
        <v>0</v>
      </c>
    </row>
    <row r="33" spans="1:14" ht="39" customHeight="1" x14ac:dyDescent="0.6">
      <c r="A33" s="53" t="s">
        <v>24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4"/>
        <v>0</v>
      </c>
    </row>
    <row r="34" spans="1:14" ht="34.5" customHeight="1" x14ac:dyDescent="0.6">
      <c r="A34" s="53" t="s">
        <v>25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4"/>
        <v>0</v>
      </c>
    </row>
    <row r="35" spans="1:14" ht="36.75" customHeight="1" x14ac:dyDescent="0.6">
      <c r="A35" s="50" t="s">
        <v>26</v>
      </c>
      <c r="B35" s="51">
        <v>0</v>
      </c>
      <c r="C35" s="51">
        <v>8010.86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4"/>
        <v>8010.86</v>
      </c>
    </row>
    <row r="36" spans="1:14" ht="36.75" customHeight="1" x14ac:dyDescent="0.6">
      <c r="A36" s="48" t="s">
        <v>27</v>
      </c>
      <c r="B36" s="49">
        <f t="shared" ref="B36" si="9">+B37+B38+B39+B40+B41+B42+B43+B44</f>
        <v>0</v>
      </c>
      <c r="C36" s="49">
        <f t="shared" ref="C36:M36" si="10">+C37+C38+C39+C40+C41+C42+C43+C44</f>
        <v>0</v>
      </c>
      <c r="D36" s="49">
        <f t="shared" si="10"/>
        <v>0</v>
      </c>
      <c r="E36" s="49">
        <f t="shared" si="10"/>
        <v>0</v>
      </c>
      <c r="F36" s="49">
        <f t="shared" si="10"/>
        <v>0</v>
      </c>
      <c r="G36" s="49">
        <f t="shared" si="10"/>
        <v>0</v>
      </c>
      <c r="H36" s="49">
        <f t="shared" si="10"/>
        <v>0</v>
      </c>
      <c r="I36" s="49">
        <f t="shared" si="10"/>
        <v>0</v>
      </c>
      <c r="J36" s="49">
        <f t="shared" si="10"/>
        <v>0</v>
      </c>
      <c r="K36" s="49">
        <f t="shared" si="10"/>
        <v>0</v>
      </c>
      <c r="L36" s="49">
        <f t="shared" si="10"/>
        <v>0</v>
      </c>
      <c r="M36" s="49">
        <f t="shared" si="10"/>
        <v>0</v>
      </c>
      <c r="N36" s="56">
        <f t="shared" si="4"/>
        <v>0</v>
      </c>
    </row>
    <row r="37" spans="1:14" ht="34.5" customHeight="1" x14ac:dyDescent="0.6">
      <c r="A37" s="53" t="s">
        <v>28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f t="shared" si="4"/>
        <v>0</v>
      </c>
    </row>
    <row r="38" spans="1:14" ht="29.25" customHeight="1" x14ac:dyDescent="0.6">
      <c r="A38" s="53" t="s">
        <v>29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4"/>
        <v>0</v>
      </c>
    </row>
    <row r="39" spans="1:14" ht="32.25" customHeight="1" x14ac:dyDescent="0.6">
      <c r="A39" s="53" t="s">
        <v>30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4"/>
        <v>0</v>
      </c>
    </row>
    <row r="40" spans="1:14" ht="38.25" customHeight="1" x14ac:dyDescent="0.6">
      <c r="A40" s="53" t="s">
        <v>31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4"/>
        <v>0</v>
      </c>
    </row>
    <row r="41" spans="1:14" ht="37.5" customHeight="1" x14ac:dyDescent="0.6">
      <c r="A41" s="53" t="s">
        <v>32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4"/>
        <v>0</v>
      </c>
    </row>
    <row r="42" spans="1:14" ht="43.5" customHeight="1" x14ac:dyDescent="0.6">
      <c r="A42" s="50" t="s">
        <v>33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4"/>
        <v>0</v>
      </c>
    </row>
    <row r="43" spans="1:14" ht="33.75" customHeight="1" x14ac:dyDescent="0.6">
      <c r="A43" s="53" t="s">
        <v>34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4"/>
        <v>0</v>
      </c>
    </row>
    <row r="44" spans="1:14" ht="33.75" customHeight="1" x14ac:dyDescent="0.6">
      <c r="A44" s="53" t="s">
        <v>35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4"/>
        <v>0</v>
      </c>
    </row>
    <row r="45" spans="1:14" ht="39" x14ac:dyDescent="0.6">
      <c r="A45" s="48" t="s">
        <v>36</v>
      </c>
      <c r="B45" s="51">
        <f t="shared" ref="B45" si="11">+B46+B47+B48+B49+B50+B51+B52</f>
        <v>0</v>
      </c>
      <c r="C45" s="51">
        <f t="shared" ref="C45:M45" si="12">+C46+C47+C48+C49+C50+C51+C52</f>
        <v>0</v>
      </c>
      <c r="D45" s="51">
        <f t="shared" si="12"/>
        <v>0</v>
      </c>
      <c r="E45" s="51">
        <f t="shared" si="12"/>
        <v>0</v>
      </c>
      <c r="F45" s="51">
        <f t="shared" si="12"/>
        <v>0</v>
      </c>
      <c r="G45" s="51">
        <f t="shared" si="12"/>
        <v>0</v>
      </c>
      <c r="H45" s="51">
        <f t="shared" si="12"/>
        <v>0</v>
      </c>
      <c r="I45" s="51">
        <f t="shared" si="12"/>
        <v>0</v>
      </c>
      <c r="J45" s="51">
        <f t="shared" si="12"/>
        <v>0</v>
      </c>
      <c r="K45" s="51">
        <f t="shared" si="12"/>
        <v>0</v>
      </c>
      <c r="L45" s="51">
        <v>0</v>
      </c>
      <c r="M45" s="51">
        <f t="shared" si="12"/>
        <v>0</v>
      </c>
      <c r="N45" s="51">
        <f t="shared" si="4"/>
        <v>0</v>
      </c>
    </row>
    <row r="46" spans="1:14" ht="39.75" customHeight="1" x14ac:dyDescent="0.6">
      <c r="A46" s="53" t="s">
        <v>37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4"/>
        <v>0</v>
      </c>
    </row>
    <row r="47" spans="1:14" ht="35.25" customHeight="1" x14ac:dyDescent="0.6">
      <c r="A47" s="53" t="s">
        <v>38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4"/>
        <v>0</v>
      </c>
    </row>
    <row r="48" spans="1:14" ht="36.75" customHeight="1" x14ac:dyDescent="0.6">
      <c r="A48" s="53" t="s">
        <v>39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4"/>
        <v>0</v>
      </c>
    </row>
    <row r="49" spans="1:14" ht="39.75" customHeight="1" x14ac:dyDescent="0.6">
      <c r="A49" s="53" t="s">
        <v>40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4"/>
        <v>0</v>
      </c>
    </row>
    <row r="50" spans="1:14" ht="39.75" customHeight="1" x14ac:dyDescent="0.6">
      <c r="A50" s="53" t="s">
        <v>114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ref="N50" si="13">+B50+C50+D50+E50+F50+G50+H50+I50+J50+K50+L50+M50</f>
        <v>0</v>
      </c>
    </row>
    <row r="51" spans="1:14" ht="33.75" customHeight="1" x14ac:dyDescent="0.6">
      <c r="A51" s="53" t="s">
        <v>41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si="4"/>
        <v>0</v>
      </c>
    </row>
    <row r="52" spans="1:14" ht="40.5" customHeight="1" x14ac:dyDescent="0.6">
      <c r="A52" s="53" t="s">
        <v>42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4"/>
        <v>0</v>
      </c>
    </row>
    <row r="53" spans="1:14" ht="40.5" customHeight="1" x14ac:dyDescent="0.6">
      <c r="A53" s="48" t="s">
        <v>43</v>
      </c>
      <c r="B53" s="49">
        <f t="shared" ref="B53" si="14">+B54+B55+B56+B57+B58+B59+B60+B61+B62</f>
        <v>0</v>
      </c>
      <c r="C53" s="49">
        <f t="shared" ref="C53:M53" si="15">+C54+C55+C56+C57+C58+C59+C60+C61+C62</f>
        <v>0</v>
      </c>
      <c r="D53" s="49">
        <f t="shared" si="15"/>
        <v>0</v>
      </c>
      <c r="E53" s="49">
        <f t="shared" si="15"/>
        <v>0</v>
      </c>
      <c r="F53" s="49">
        <f t="shared" si="15"/>
        <v>0</v>
      </c>
      <c r="G53" s="49">
        <f t="shared" si="15"/>
        <v>0</v>
      </c>
      <c r="H53" s="49">
        <f t="shared" si="15"/>
        <v>0</v>
      </c>
      <c r="I53" s="49">
        <f t="shared" si="15"/>
        <v>0</v>
      </c>
      <c r="J53" s="49">
        <f t="shared" si="15"/>
        <v>0</v>
      </c>
      <c r="K53" s="49">
        <f t="shared" si="15"/>
        <v>0</v>
      </c>
      <c r="L53" s="49">
        <f>+L54+L55+L56+L57+L58+L59+L60+L61+L62</f>
        <v>0</v>
      </c>
      <c r="M53" s="49">
        <f t="shared" si="15"/>
        <v>0</v>
      </c>
      <c r="N53" s="49">
        <f t="shared" ref="N53" si="16">+N54+N55+N56+N57+N58+N59+N60+N61+N62</f>
        <v>0</v>
      </c>
    </row>
    <row r="54" spans="1:14" ht="31.5" customHeight="1" x14ac:dyDescent="0.6">
      <c r="A54" s="50" t="s">
        <v>44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/>
      <c r="J54" s="51"/>
      <c r="K54" s="51">
        <v>0</v>
      </c>
      <c r="L54" s="51">
        <v>0</v>
      </c>
      <c r="M54" s="51">
        <v>0</v>
      </c>
      <c r="N54" s="51">
        <f t="shared" si="4"/>
        <v>0</v>
      </c>
    </row>
    <row r="55" spans="1:14" ht="35.25" customHeight="1" x14ac:dyDescent="0.6">
      <c r="A55" s="53" t="s">
        <v>45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4"/>
        <v>0</v>
      </c>
    </row>
    <row r="56" spans="1:14" ht="36.75" customHeight="1" x14ac:dyDescent="0.6">
      <c r="A56" s="53" t="s">
        <v>46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4"/>
        <v>0</v>
      </c>
    </row>
    <row r="57" spans="1:14" ht="34.5" customHeight="1" x14ac:dyDescent="0.6">
      <c r="A57" s="53" t="s">
        <v>47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4"/>
        <v>0</v>
      </c>
    </row>
    <row r="58" spans="1:14" ht="32.25" customHeight="1" x14ac:dyDescent="0.6">
      <c r="A58" s="53" t="s">
        <v>48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4"/>
        <v>0</v>
      </c>
    </row>
    <row r="59" spans="1:14" ht="31.5" customHeight="1" x14ac:dyDescent="0.6">
      <c r="A59" s="53" t="s">
        <v>49</v>
      </c>
      <c r="B59" s="51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4"/>
        <v>0</v>
      </c>
    </row>
    <row r="60" spans="1:14" ht="30.75" customHeight="1" x14ac:dyDescent="0.6">
      <c r="A60" s="53" t="s">
        <v>50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v>0</v>
      </c>
    </row>
    <row r="61" spans="1:14" ht="33.75" customHeight="1" x14ac:dyDescent="0.6">
      <c r="A61" s="53" t="s">
        <v>51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/>
      <c r="N61" s="51">
        <v>0</v>
      </c>
    </row>
    <row r="62" spans="1:14" ht="33.75" customHeight="1" x14ac:dyDescent="0.6">
      <c r="A62" s="53" t="s">
        <v>52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/>
      <c r="N62" s="51">
        <f t="shared" si="4"/>
        <v>0</v>
      </c>
    </row>
    <row r="63" spans="1:14" ht="37.5" customHeight="1" x14ac:dyDescent="0.6">
      <c r="A63" s="48" t="s">
        <v>53</v>
      </c>
      <c r="B63" s="49">
        <f>+B64+B65+B66+B67</f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f>+L64+L65+L66+L67+L68+L69+L70+L71+L72</f>
        <v>0</v>
      </c>
      <c r="M63" s="49">
        <f>+M64+M65+M66+M67+M68+M69+M70+M71+M72</f>
        <v>0</v>
      </c>
      <c r="N63" s="49">
        <f t="shared" si="4"/>
        <v>0</v>
      </c>
    </row>
    <row r="64" spans="1:14" ht="36" customHeight="1" x14ac:dyDescent="0.6">
      <c r="A64" s="50" t="s">
        <v>54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/>
      <c r="N64" s="51">
        <f t="shared" si="4"/>
        <v>0</v>
      </c>
    </row>
    <row r="65" spans="1:14" ht="29.25" customHeight="1" x14ac:dyDescent="0.6">
      <c r="A65" s="50" t="s">
        <v>55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4"/>
        <v>0</v>
      </c>
    </row>
    <row r="66" spans="1:14" ht="32.25" customHeight="1" x14ac:dyDescent="0.6">
      <c r="A66" s="53" t="s">
        <v>56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f t="shared" si="4"/>
        <v>0</v>
      </c>
    </row>
    <row r="67" spans="1:14" ht="33.75" customHeight="1" x14ac:dyDescent="0.6">
      <c r="A67" s="53" t="s">
        <v>57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4"/>
        <v>0</v>
      </c>
    </row>
    <row r="68" spans="1:14" ht="36.75" customHeight="1" x14ac:dyDescent="0.6">
      <c r="A68" s="57" t="s">
        <v>58</v>
      </c>
      <c r="B68" s="58">
        <f t="shared" ref="B68" si="17">+B69+B70</f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4"/>
        <v>0</v>
      </c>
    </row>
    <row r="69" spans="1:14" ht="35.25" customHeight="1" x14ac:dyDescent="0.6">
      <c r="A69" s="53" t="s">
        <v>59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4"/>
        <v>0</v>
      </c>
    </row>
    <row r="70" spans="1:14" ht="35.25" customHeight="1" x14ac:dyDescent="0.6">
      <c r="A70" s="53" t="s">
        <v>60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4"/>
        <v>0</v>
      </c>
    </row>
    <row r="71" spans="1:14" ht="35.25" customHeight="1" x14ac:dyDescent="0.6">
      <c r="A71" s="48" t="s">
        <v>61</v>
      </c>
      <c r="B71" s="51">
        <f t="shared" ref="B71" si="18">+B72+B73+B74</f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4"/>
        <v>0</v>
      </c>
    </row>
    <row r="72" spans="1:14" ht="38.25" customHeight="1" x14ac:dyDescent="0.6">
      <c r="A72" s="50" t="s">
        <v>62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4"/>
        <v>0</v>
      </c>
    </row>
    <row r="73" spans="1:14" ht="31.5" customHeight="1" x14ac:dyDescent="0.6">
      <c r="A73" s="50" t="s">
        <v>63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4"/>
        <v>0</v>
      </c>
    </row>
    <row r="74" spans="1:14" ht="36.75" customHeight="1" x14ac:dyDescent="0.6">
      <c r="A74" s="53" t="s">
        <v>64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4"/>
        <v>0</v>
      </c>
    </row>
    <row r="75" spans="1:14" ht="38.25" customHeight="1" x14ac:dyDescent="0.6">
      <c r="A75" s="46" t="s">
        <v>67</v>
      </c>
      <c r="B75" s="59">
        <f t="shared" ref="B75" si="19">+B76+B79+B82</f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60">
        <f t="shared" si="4"/>
        <v>0</v>
      </c>
    </row>
    <row r="76" spans="1:14" ht="35.25" customHeight="1" x14ac:dyDescent="0.6">
      <c r="A76" s="48" t="s">
        <v>68</v>
      </c>
      <c r="B76" s="51">
        <f t="shared" ref="B76" si="20">+B77+B78</f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4"/>
        <v>0</v>
      </c>
    </row>
    <row r="77" spans="1:14" ht="39.75" customHeight="1" x14ac:dyDescent="0.6">
      <c r="A77" s="53" t="s">
        <v>69</v>
      </c>
      <c r="B77" s="51"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ref="N77:N83" si="21">+B77+C77+D77+E77+F77+G77+H77+I77+J77+K77+L77+M77</f>
        <v>0</v>
      </c>
    </row>
    <row r="78" spans="1:14" ht="46.5" customHeight="1" x14ac:dyDescent="0.6">
      <c r="A78" s="53" t="s">
        <v>70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21"/>
        <v>0</v>
      </c>
    </row>
    <row r="79" spans="1:14" ht="35.25" customHeight="1" x14ac:dyDescent="0.6">
      <c r="A79" s="48" t="s">
        <v>71</v>
      </c>
      <c r="B79" s="51">
        <f t="shared" ref="B79" si="22">+B80+B81</f>
        <v>0</v>
      </c>
      <c r="C79" s="51">
        <f t="shared" ref="C79:M79" si="23">+C80+C81</f>
        <v>0</v>
      </c>
      <c r="D79" s="51">
        <f t="shared" si="23"/>
        <v>0</v>
      </c>
      <c r="E79" s="51">
        <f t="shared" si="23"/>
        <v>0</v>
      </c>
      <c r="F79" s="51">
        <f t="shared" si="23"/>
        <v>0</v>
      </c>
      <c r="G79" s="51">
        <f t="shared" si="23"/>
        <v>0</v>
      </c>
      <c r="H79" s="51">
        <f t="shared" si="23"/>
        <v>0</v>
      </c>
      <c r="I79" s="51">
        <f t="shared" si="23"/>
        <v>0</v>
      </c>
      <c r="J79" s="51">
        <f t="shared" si="23"/>
        <v>0</v>
      </c>
      <c r="K79" s="51">
        <f t="shared" si="23"/>
        <v>0</v>
      </c>
      <c r="L79" s="51">
        <f t="shared" si="23"/>
        <v>0</v>
      </c>
      <c r="M79" s="51">
        <f t="shared" si="23"/>
        <v>0</v>
      </c>
      <c r="N79" s="51">
        <f t="shared" si="21"/>
        <v>0</v>
      </c>
    </row>
    <row r="80" spans="1:14" ht="39.75" customHeight="1" x14ac:dyDescent="0.6">
      <c r="A80" s="53" t="s">
        <v>72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21"/>
        <v>0</v>
      </c>
    </row>
    <row r="81" spans="1:14" ht="37.5" customHeight="1" x14ac:dyDescent="0.6">
      <c r="A81" s="53" t="s">
        <v>73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21"/>
        <v>0</v>
      </c>
    </row>
    <row r="82" spans="1:14" ht="36.75" customHeight="1" x14ac:dyDescent="0.6">
      <c r="A82" s="48" t="s">
        <v>74</v>
      </c>
      <c r="B82" s="51">
        <f t="shared" ref="B82" si="24">+B83</f>
        <v>0</v>
      </c>
      <c r="C82" s="51">
        <f t="shared" ref="C82:M82" si="25">+C83</f>
        <v>0</v>
      </c>
      <c r="D82" s="51">
        <f t="shared" si="25"/>
        <v>0</v>
      </c>
      <c r="E82" s="51">
        <f t="shared" si="25"/>
        <v>0</v>
      </c>
      <c r="F82" s="51">
        <f t="shared" si="25"/>
        <v>0</v>
      </c>
      <c r="G82" s="51">
        <f t="shared" si="25"/>
        <v>0</v>
      </c>
      <c r="H82" s="51">
        <f t="shared" si="25"/>
        <v>0</v>
      </c>
      <c r="I82" s="51">
        <f t="shared" si="25"/>
        <v>0</v>
      </c>
      <c r="J82" s="51">
        <f t="shared" si="25"/>
        <v>0</v>
      </c>
      <c r="K82" s="51">
        <f t="shared" si="25"/>
        <v>0</v>
      </c>
      <c r="L82" s="51">
        <f t="shared" si="25"/>
        <v>0</v>
      </c>
      <c r="M82" s="51">
        <f t="shared" si="25"/>
        <v>0</v>
      </c>
      <c r="N82" s="51">
        <f t="shared" si="21"/>
        <v>0</v>
      </c>
    </row>
    <row r="83" spans="1:14" ht="33.75" customHeight="1" x14ac:dyDescent="0.6">
      <c r="A83" s="53" t="s">
        <v>75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si="21"/>
        <v>0</v>
      </c>
    </row>
    <row r="84" spans="1:14" ht="30.75" customHeight="1" x14ac:dyDescent="0.6">
      <c r="A84" s="61" t="s">
        <v>65</v>
      </c>
      <c r="B84" s="62">
        <f>+B75+B9</f>
        <v>10906348.350000001</v>
      </c>
      <c r="C84" s="62">
        <f>+C75+C9</f>
        <v>11308181.52</v>
      </c>
      <c r="D84" s="62">
        <f t="shared" ref="D84:N84" si="26">+D75+D9</f>
        <v>0</v>
      </c>
      <c r="E84" s="62">
        <f t="shared" si="26"/>
        <v>0</v>
      </c>
      <c r="F84" s="62">
        <f t="shared" si="26"/>
        <v>0</v>
      </c>
      <c r="G84" s="62">
        <f t="shared" si="26"/>
        <v>0</v>
      </c>
      <c r="H84" s="62">
        <f t="shared" si="26"/>
        <v>0</v>
      </c>
      <c r="I84" s="62">
        <f t="shared" si="26"/>
        <v>0</v>
      </c>
      <c r="J84" s="62">
        <f t="shared" si="26"/>
        <v>0</v>
      </c>
      <c r="K84" s="62">
        <f t="shared" si="26"/>
        <v>0</v>
      </c>
      <c r="L84" s="62">
        <f>+L75+L9</f>
        <v>0</v>
      </c>
      <c r="M84" s="62">
        <f t="shared" si="26"/>
        <v>0</v>
      </c>
      <c r="N84" s="62">
        <f t="shared" si="26"/>
        <v>22214529.870000001</v>
      </c>
    </row>
    <row r="85" spans="1:14" ht="39" x14ac:dyDescent="0.6">
      <c r="A85" s="63" t="s">
        <v>119</v>
      </c>
      <c r="B85" s="51"/>
      <c r="C85" s="51"/>
      <c r="D85" s="63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39" x14ac:dyDescent="0.6">
      <c r="A86" s="63"/>
      <c r="B86" s="51"/>
      <c r="C86" s="51"/>
      <c r="D86" s="63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3"/>
      <c r="B87" s="51"/>
      <c r="C87" s="51"/>
      <c r="D87" s="63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3"/>
      <c r="B88" s="51"/>
      <c r="C88" s="51"/>
      <c r="D88" s="63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3"/>
      <c r="B89" s="51"/>
      <c r="C89" s="51"/>
      <c r="D89" s="63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7.5" x14ac:dyDescent="0.45">
      <c r="A93" s="64" t="s">
        <v>111</v>
      </c>
      <c r="B93" s="84" t="s">
        <v>116</v>
      </c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</row>
    <row r="94" spans="1:14" ht="37.5" x14ac:dyDescent="0.5">
      <c r="A94" s="64" t="s">
        <v>112</v>
      </c>
      <c r="B94" s="83" t="s">
        <v>97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</row>
    <row r="95" spans="1:14" ht="37.5" x14ac:dyDescent="0.5">
      <c r="A95" s="64" t="s">
        <v>113</v>
      </c>
      <c r="B95" s="83" t="s">
        <v>117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</row>
    <row r="96" spans="1:14" ht="37.5" x14ac:dyDescent="0.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ht="37.5" x14ac:dyDescent="0.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  <row r="98" spans="1:14" ht="39" x14ac:dyDescent="0.6">
      <c r="A98" s="6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ht="37.5" x14ac:dyDescent="0.5">
      <c r="A99" s="83" t="s">
        <v>115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</row>
    <row r="100" spans="1:14" ht="37.5" x14ac:dyDescent="0.5">
      <c r="A100" s="83" t="s">
        <v>110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</row>
    <row r="101" spans="1:14" ht="37.5" x14ac:dyDescent="0.5">
      <c r="A101" s="83" t="s">
        <v>118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</row>
    <row r="102" spans="1:14" ht="37.5" x14ac:dyDescent="0.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</row>
    <row r="103" spans="1:14" ht="37.5" x14ac:dyDescent="0.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</row>
    <row r="104" spans="1:14" ht="37.5" customHeight="1" x14ac:dyDescent="0.45"/>
  </sheetData>
  <mergeCells count="12">
    <mergeCell ref="A99:N99"/>
    <mergeCell ref="A100:N100"/>
    <mergeCell ref="A103:N103"/>
    <mergeCell ref="B93:N93"/>
    <mergeCell ref="B94:N94"/>
    <mergeCell ref="B95:N95"/>
    <mergeCell ref="A101:N101"/>
    <mergeCell ref="A3:N3"/>
    <mergeCell ref="A4:N4"/>
    <mergeCell ref="A5:N5"/>
    <mergeCell ref="A6:N6"/>
    <mergeCell ref="A7:N7"/>
  </mergeCells>
  <pageMargins left="0.61" right="0.34" top="0.32" bottom="1.78" header="0.26" footer="1.72"/>
  <pageSetup scale="24" orientation="portrait" r:id="rId1"/>
  <rowBreaks count="1" manualBreakCount="1">
    <brk id="74" max="13" man="1"/>
  </rowBreaks>
  <ignoredErrors>
    <ignoredError sqref="N26 N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2025-03-04T17:53:54Z</cp:lastPrinted>
  <dcterms:created xsi:type="dcterms:W3CDTF">2021-07-29T18:58:50Z</dcterms:created>
  <dcterms:modified xsi:type="dcterms:W3CDTF">2025-03-04T18:01:59Z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