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Ilania Quezada\Desktop\Portal enero 2025\"/>
    </mc:Choice>
  </mc:AlternateContent>
  <xr:revisionPtr revIDLastSave="0" documentId="13_ncr:1_{61360028-117F-4FE4-ACAF-111899E76BE0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P1 Presupuesto Aprobado" sheetId="1" state="hidden" r:id="rId1"/>
    <sheet name="P2 Presupuesto Aprob-Ejecuc. " sheetId="2" r:id="rId2"/>
  </sheets>
  <definedNames>
    <definedName name="_xlnm.Print_Area" localSheetId="0">'P1 Presupuesto Aprobado'!$C$2:$F$98</definedName>
    <definedName name="_xlnm.Print_Area" localSheetId="1">'P2 Presupuesto Aprob-Ejecuc. '!$B$6:$Q$112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6" i="2" l="1"/>
  <c r="C86" i="2"/>
  <c r="C83" i="2"/>
  <c r="C80" i="2"/>
  <c r="C75" i="2"/>
  <c r="C72" i="2"/>
  <c r="C67" i="2"/>
  <c r="C57" i="2"/>
  <c r="C49" i="2"/>
  <c r="C40" i="2"/>
  <c r="C30" i="2"/>
  <c r="C20" i="2"/>
  <c r="C14" i="2"/>
  <c r="C79" i="2" l="1"/>
  <c r="C13" i="2"/>
  <c r="C88" i="2" s="1"/>
  <c r="N40" i="2"/>
  <c r="O40" i="2"/>
  <c r="P40" i="2"/>
  <c r="Q19" i="2"/>
  <c r="D49" i="2"/>
  <c r="E49" i="2"/>
  <c r="F49" i="2"/>
  <c r="G49" i="2"/>
  <c r="H49" i="2"/>
  <c r="I49" i="2"/>
  <c r="J49" i="2"/>
  <c r="K49" i="2"/>
  <c r="L49" i="2"/>
  <c r="M49" i="2"/>
  <c r="N49" i="2"/>
  <c r="O49" i="2"/>
  <c r="P49" i="2"/>
  <c r="Q54" i="2"/>
  <c r="Q61" i="2"/>
  <c r="Q62" i="2"/>
  <c r="Q63" i="2"/>
  <c r="Q60" i="2"/>
  <c r="Q59" i="2"/>
  <c r="Q58" i="2"/>
  <c r="Q41" i="2"/>
  <c r="Q39" i="2"/>
  <c r="Q38" i="2"/>
  <c r="Q37" i="2"/>
  <c r="Q36" i="2"/>
  <c r="Q35" i="2"/>
  <c r="Q34" i="2"/>
  <c r="Q33" i="2"/>
  <c r="Q32" i="2"/>
  <c r="Q31" i="2"/>
  <c r="Q29" i="2"/>
  <c r="Q28" i="2"/>
  <c r="Q27" i="2"/>
  <c r="Q25" i="2"/>
  <c r="Q24" i="2"/>
  <c r="Q23" i="2"/>
  <c r="Q22" i="2"/>
  <c r="Q56" i="2"/>
  <c r="D40" i="2" l="1"/>
  <c r="E40" i="2"/>
  <c r="F40" i="2"/>
  <c r="G40" i="2"/>
  <c r="H40" i="2"/>
  <c r="I40" i="2"/>
  <c r="J40" i="2"/>
  <c r="K40" i="2"/>
  <c r="L40" i="2"/>
  <c r="M40" i="2"/>
  <c r="H30" i="2" l="1"/>
  <c r="E14" i="2" l="1"/>
  <c r="E20" i="2"/>
  <c r="E30" i="2"/>
  <c r="Q40" i="2"/>
  <c r="E57" i="2"/>
  <c r="E72" i="2"/>
  <c r="Q72" i="2" s="1"/>
  <c r="E75" i="2"/>
  <c r="Q75" i="2" s="1"/>
  <c r="E80" i="2"/>
  <c r="Q80" i="2" s="1"/>
  <c r="E83" i="2"/>
  <c r="E86" i="2"/>
  <c r="E67" i="2"/>
  <c r="D30" i="2"/>
  <c r="P67" i="2"/>
  <c r="P20" i="2"/>
  <c r="N20" i="2"/>
  <c r="O14" i="2"/>
  <c r="O67" i="2"/>
  <c r="O57" i="2"/>
  <c r="O30" i="2"/>
  <c r="O20" i="2"/>
  <c r="F20" i="2"/>
  <c r="G20" i="2"/>
  <c r="H20" i="2"/>
  <c r="I20" i="2"/>
  <c r="J20" i="2"/>
  <c r="K20" i="2"/>
  <c r="L20" i="2"/>
  <c r="M20" i="2"/>
  <c r="F30" i="2"/>
  <c r="G30" i="2"/>
  <c r="I30" i="2"/>
  <c r="J30" i="2"/>
  <c r="K30" i="2"/>
  <c r="L30" i="2"/>
  <c r="M30" i="2"/>
  <c r="N30" i="2"/>
  <c r="F57" i="2"/>
  <c r="G57" i="2"/>
  <c r="H57" i="2"/>
  <c r="I57" i="2"/>
  <c r="J57" i="2"/>
  <c r="K57" i="2"/>
  <c r="L57" i="2"/>
  <c r="M57" i="2"/>
  <c r="N57" i="2"/>
  <c r="F83" i="2"/>
  <c r="G83" i="2"/>
  <c r="H83" i="2"/>
  <c r="I83" i="2"/>
  <c r="J83" i="2"/>
  <c r="K83" i="2"/>
  <c r="L83" i="2"/>
  <c r="M83" i="2"/>
  <c r="N83" i="2"/>
  <c r="O83" i="2"/>
  <c r="F86" i="2"/>
  <c r="G86" i="2"/>
  <c r="H86" i="2"/>
  <c r="I86" i="2"/>
  <c r="J86" i="2"/>
  <c r="K86" i="2"/>
  <c r="L86" i="2"/>
  <c r="M86" i="2"/>
  <c r="N86" i="2"/>
  <c r="O86" i="2"/>
  <c r="Q87" i="2"/>
  <c r="P86" i="2"/>
  <c r="Q85" i="2"/>
  <c r="Q84" i="2"/>
  <c r="P83" i="2"/>
  <c r="Q82" i="2"/>
  <c r="Q81" i="2"/>
  <c r="Q78" i="2"/>
  <c r="Q77" i="2"/>
  <c r="Q76" i="2"/>
  <c r="Q74" i="2"/>
  <c r="Q73" i="2"/>
  <c r="Q71" i="2"/>
  <c r="Q70" i="2"/>
  <c r="Q69" i="2"/>
  <c r="Q68" i="2"/>
  <c r="Q66" i="2"/>
  <c r="P57" i="2"/>
  <c r="Q55" i="2"/>
  <c r="Q53" i="2"/>
  <c r="Q52" i="2"/>
  <c r="Q51" i="2"/>
  <c r="Q50" i="2"/>
  <c r="Q48" i="2"/>
  <c r="Q47" i="2"/>
  <c r="Q46" i="2"/>
  <c r="Q45" i="2"/>
  <c r="Q44" i="2"/>
  <c r="Q43" i="2"/>
  <c r="Q42" i="2"/>
  <c r="P30" i="2"/>
  <c r="Q21" i="2"/>
  <c r="Q18" i="2"/>
  <c r="Q17" i="2"/>
  <c r="Q15" i="2"/>
  <c r="P14" i="2"/>
  <c r="N14" i="2"/>
  <c r="M14" i="2"/>
  <c r="L14" i="2"/>
  <c r="K14" i="2"/>
  <c r="J14" i="2"/>
  <c r="I14" i="2"/>
  <c r="H14" i="2"/>
  <c r="G14" i="2"/>
  <c r="F14" i="2"/>
  <c r="D57" i="2"/>
  <c r="D86" i="2"/>
  <c r="D83" i="2"/>
  <c r="D80" i="2"/>
  <c r="D75" i="2"/>
  <c r="D72" i="2"/>
  <c r="D67" i="2"/>
  <c r="D20" i="2"/>
  <c r="D14" i="2"/>
  <c r="E82" i="1"/>
  <c r="E79" i="1"/>
  <c r="E76" i="1"/>
  <c r="E71" i="1"/>
  <c r="E68" i="1"/>
  <c r="E63" i="1"/>
  <c r="E53" i="1"/>
  <c r="E11" i="1"/>
  <c r="E17" i="1"/>
  <c r="E27" i="1"/>
  <c r="D63" i="1"/>
  <c r="D68" i="1"/>
  <c r="D71" i="1"/>
  <c r="D76" i="1"/>
  <c r="D79" i="1"/>
  <c r="D82" i="1"/>
  <c r="D53" i="1"/>
  <c r="D46" i="1"/>
  <c r="D37" i="1"/>
  <c r="D27" i="1"/>
  <c r="D17" i="1"/>
  <c r="D11" i="1"/>
  <c r="D75" i="1"/>
  <c r="D10" i="1"/>
  <c r="D84" i="1"/>
  <c r="E75" i="1"/>
  <c r="E10" i="1"/>
  <c r="E84" i="1"/>
  <c r="Q49" i="2" l="1"/>
  <c r="P13" i="2"/>
  <c r="P88" i="2" s="1"/>
  <c r="O13" i="2"/>
  <c r="O88" i="2" s="1"/>
  <c r="M13" i="2"/>
  <c r="K13" i="2"/>
  <c r="K88" i="2" s="1"/>
  <c r="Q67" i="2"/>
  <c r="Q83" i="2"/>
  <c r="D79" i="2"/>
  <c r="D13" i="2" s="1"/>
  <c r="D88" i="2" s="1"/>
  <c r="J13" i="2"/>
  <c r="J88" i="2" s="1"/>
  <c r="I13" i="2"/>
  <c r="I88" i="2" s="1"/>
  <c r="L13" i="2"/>
  <c r="L88" i="2" s="1"/>
  <c r="E79" i="2"/>
  <c r="Q79" i="2" s="1"/>
  <c r="N13" i="2"/>
  <c r="N88" i="2" s="1"/>
  <c r="Q86" i="2"/>
  <c r="Q30" i="2"/>
  <c r="G13" i="2"/>
  <c r="G88" i="2" s="1"/>
  <c r="F13" i="2"/>
  <c r="F88" i="2" s="1"/>
  <c r="Q20" i="2"/>
  <c r="H13" i="2"/>
  <c r="H88" i="2" s="1"/>
  <c r="Q57" i="2"/>
  <c r="E13" i="2"/>
  <c r="Q14" i="2"/>
  <c r="Q13" i="2" l="1"/>
  <c r="Q88" i="2" s="1"/>
  <c r="M88" i="2"/>
  <c r="E88" i="2"/>
</calcChain>
</file>

<file path=xl/sharedStrings.xml><?xml version="1.0" encoding="utf-8"?>
<sst xmlns="http://schemas.openxmlformats.org/spreadsheetml/2006/main" count="203" uniqueCount="123">
  <si>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</si>
  <si>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</si>
  <si>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</si>
  <si>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</si>
  <si>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</si>
  <si>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</si>
  <si>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</si>
  <si>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</si>
  <si>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</si>
  <si>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</si>
  <si>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</si>
  <si>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</si>
  <si>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</si>
  <si>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</si>
  <si>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</si>
  <si>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</si>
  <si>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</si>
  <si>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</si>
  <si>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</si>
  <si>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</si>
  <si>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</si>
  <si>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</si>
  <si>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</si>
  <si>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</si>
  <si>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</si>
  <si>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</si>
  <si>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</si>
  <si>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</si>
  <si>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</si>
  <si>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</si>
  <si>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</si>
  <si>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</si>
  <si>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</si>
  <si>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</si>
  <si>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</si>
  <si>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</si>
  <si>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</si>
  <si>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</si>
  <si>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</si>
  <si>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</si>
  <si>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</si>
  <si>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</si>
  <si>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</si>
  <si>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</si>
  <si>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</si>
  <si>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</si>
  <si>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</si>
  <si>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</si>
  <si>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</si>
  <si>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</si>
  <si>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</si>
  <si>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</si>
  <si>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</si>
  <si>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</si>
  <si>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</si>
  <si>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</si>
  <si>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</si>
  <si>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</si>
  <si>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</si>
  <si>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</si>
  <si>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</si>
  <si>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</si>
  <si>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</si>
  <si>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</si>
  <si>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</si>
  <si>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</si>
  <si>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</si>
  <si>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</si>
  <si>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</si>
  <si>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</si>
  <si>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</si>
  <si>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</si>
  <si>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</si>
  <si>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</si>
  <si>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</si>
  <si>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</si>
  <si>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</si>
  <si>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</si>
  <si>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</si>
  <si>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</si>
  <si>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</si>
  <si>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</si>
  <si>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</si>
  <si>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</si>
  <si>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</si>
  <si>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</si>
  <si>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</si>
  <si>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</si>
  <si>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</si>
  <si>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</si>
  <si>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>Presupuesto Modificado</t>
  </si>
  <si>
    <t>Presupuesto Aprobado</t>
  </si>
  <si>
    <t>Ministerio de Agricultura</t>
  </si>
  <si>
    <t>Dirección Ejecutiva de la Comisión de Fomento a la Tecnificación del Sistema Nacional de Riego</t>
  </si>
  <si>
    <t>Año 2022</t>
  </si>
  <si>
    <t xml:space="preserve">Ejecución de Gasto y Aplicaciones Financieras </t>
  </si>
  <si>
    <t>Pablo M. Grimaldi Hernández</t>
  </si>
  <si>
    <t>Autorizado por</t>
  </si>
  <si>
    <t>Director Ejecutivo</t>
  </si>
  <si>
    <t xml:space="preserve">   Enc. Depto.  Adm. y Financ.</t>
  </si>
  <si>
    <t xml:space="preserve">  Claudio A. Caamaño Vélez</t>
  </si>
  <si>
    <t xml:space="preserve">Presupuesto de Gasto y Aplicaciones Financieras </t>
  </si>
  <si>
    <t xml:space="preserve">      Analista de Presupuesto</t>
  </si>
  <si>
    <t xml:space="preserve">     Ilania Quezada Luciano</t>
  </si>
  <si>
    <r>
      <rPr>
        <b/>
        <sz val="13"/>
        <color theme="1"/>
        <rFont val="Calibri"/>
        <family val="2"/>
        <scheme val="minor"/>
      </rPr>
      <t>Fuente:</t>
    </r>
    <r>
      <rPr>
        <sz val="13"/>
        <color theme="1"/>
        <rFont val="Calibri"/>
        <family val="2"/>
        <scheme val="minor"/>
      </rPr>
      <t xml:space="preserve"> Sistema de Información de la Gestión Financiera ( SIGEF)</t>
    </r>
  </si>
  <si>
    <r>
      <rPr>
        <b/>
        <sz val="14"/>
        <color theme="1"/>
        <rFont val="Calibri"/>
        <family val="2"/>
        <scheme val="minor"/>
      </rPr>
      <t>Presupuesto aprobado:</t>
    </r>
    <r>
      <rPr>
        <sz val="14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</si>
  <si>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4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</si>
  <si>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4"/>
        <color theme="1"/>
        <rFont val="Calibri"/>
        <family val="2"/>
        <scheme val="minor"/>
      </rPr>
      <t>Total devengado:</t>
    </r>
    <r>
      <rPr>
        <sz val="14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</si>
  <si>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 xml:space="preserve">           Preparado por </t>
  </si>
  <si>
    <t xml:space="preserve">            Revisado por</t>
  </si>
  <si>
    <t xml:space="preserve">Gasto Devengado </t>
  </si>
  <si>
    <t xml:space="preserve">                             Enc. de Presupuesto</t>
  </si>
  <si>
    <r>
      <rPr>
        <b/>
        <sz val="22"/>
        <color theme="1"/>
        <rFont val="Calibri"/>
        <family val="2"/>
        <scheme val="minor"/>
      </rPr>
      <t>Fuente:</t>
    </r>
    <r>
      <rPr>
        <sz val="22"/>
        <color theme="1"/>
        <rFont val="Calibri"/>
        <family val="2"/>
        <scheme val="minor"/>
      </rPr>
      <t xml:space="preserve"> Sistema de Información de la Gestión Financiera ( SIGEF)</t>
    </r>
  </si>
  <si>
    <t>2.3.8 - GASTOS QUE SE ASIGNARÁN DURANTE EL EJERCICIO       (ART. 32 Y 33 LEY 423-06)</t>
  </si>
  <si>
    <t xml:space="preserve">                                 Preparado por </t>
  </si>
  <si>
    <t>Aprobado por</t>
  </si>
  <si>
    <t xml:space="preserve">                            Ilania Quezada Luciano</t>
  </si>
  <si>
    <t>2.5.5-TRANSFERENCIAS DE CAPITAL A INSTITUCIONES PUBLICAS FINANCIERAS</t>
  </si>
  <si>
    <t xml:space="preserve">     Pablo M. Grimaldi Hernández</t>
  </si>
  <si>
    <t>Carolin Sosa F.</t>
  </si>
  <si>
    <t>2.2.7 - SERVICIOS DE CONSERVACIÓN, REPARACIONES MENORES   E INSTALACIONES TEMPORALES</t>
  </si>
  <si>
    <t>Enc. División Financiera</t>
  </si>
  <si>
    <t>Enc. Dpto. Administrativo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</si>
</sst>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.0_);_(* \(#,##0.0\);_(* &quot;-&quot;??_);_(@_)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3"/>
      <color rgb="FF000000"/>
      <name val="Calibri"/>
      <family val="2"/>
      <scheme val="minor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3"/>
      <color theme="1"/>
      <name val="Calibri"/>
      <family val="2"/>
      <scheme val="minor"/>
    </font>
    <font>
      <sz val="13"/>
      <color rgb="FF000000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name val="Times New Roman"/>
      <family val="1"/>
    </font>
    <font>
      <b/>
      <sz val="13"/>
      <color theme="1"/>
      <name val="Times New Roman"/>
      <family val="1"/>
    </font>
    <font>
      <sz val="13"/>
      <color theme="1"/>
      <name val="Times New Roman"/>
      <family val="1"/>
    </font>
    <font>
      <b/>
      <sz val="16"/>
      <color theme="0"/>
      <name val="Calibri"/>
      <family val="2"/>
      <scheme val="minor"/>
    </font>
    <font>
      <b/>
      <sz val="22"/>
      <color rgb="FF000000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26"/>
      <color rgb="FF000000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23"/>
      <color theme="1"/>
      <name val="Calibri"/>
      <family val="2"/>
      <scheme val="minor"/>
    </font>
    <font>
      <sz val="23"/>
      <color theme="1"/>
      <name val="Calibri"/>
      <family val="2"/>
      <scheme val="minor"/>
    </font>
    <font>
      <b/>
      <sz val="26"/>
      <color theme="1"/>
      <name val="Times New Roman"/>
      <family val="1"/>
    </font>
    <font>
      <b/>
      <sz val="26"/>
      <name val="Times New Roman"/>
      <family val="1"/>
    </font>
    <font>
      <b/>
      <sz val="25"/>
      <color theme="0"/>
      <name val="Calibri"/>
      <family val="2"/>
      <scheme val="minor"/>
    </font>
    <font>
      <b/>
      <sz val="28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0">
    <xf numFmtId="0" fontId="0" fillId="0" borderId="0" xfId="0"/>
    <xf numFmtId="0" fontId="2" fillId="0" borderId="0" xfId="0" applyFont="1" applyAlignment="1">
      <alignment vertical="center" wrapText="1" readingOrder="1"/>
    </xf>
    <xf numFmtId="0" fontId="3" fillId="0" borderId="0" xfId="0" applyFont="1" applyAlignment="1">
      <alignment vertical="top" wrapText="1" readingOrder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top" wrapText="1" readingOrder="1"/>
    </xf>
    <xf numFmtId="0" fontId="5" fillId="0" borderId="0" xfId="0" applyFont="1" applyAlignment="1">
      <alignment horizontal="center" vertical="top" wrapText="1" readingOrder="1"/>
    </xf>
    <xf numFmtId="0" fontId="6" fillId="0" borderId="0" xfId="0" applyFont="1"/>
    <xf numFmtId="0" fontId="7" fillId="0" borderId="1" xfId="0" applyFont="1" applyBorder="1" applyAlignment="1">
      <alignment horizontal="left"/>
    </xf>
    <xf numFmtId="164" fontId="7" fillId="0" borderId="1" xfId="0" applyNumberFormat="1" applyFont="1" applyBorder="1"/>
    <xf numFmtId="0" fontId="7" fillId="0" borderId="0" xfId="0" applyFont="1" applyAlignment="1">
      <alignment horizontal="left" indent="1"/>
    </xf>
    <xf numFmtId="0" fontId="6" fillId="0" borderId="0" xfId="0" applyFont="1" applyAlignment="1">
      <alignment horizontal="left" indent="2"/>
    </xf>
    <xf numFmtId="43" fontId="0" fillId="0" borderId="0" xfId="1" applyFont="1"/>
    <xf numFmtId="0" fontId="12" fillId="0" borderId="0" xfId="0" applyFont="1"/>
    <xf numFmtId="0" fontId="13" fillId="0" borderId="0" xfId="0" applyFont="1"/>
    <xf numFmtId="0" fontId="11" fillId="0" borderId="0" xfId="0" applyFont="1"/>
    <xf numFmtId="0" fontId="14" fillId="0" borderId="0" xfId="0" applyFont="1" applyAlignment="1">
      <alignment horizontal="center"/>
    </xf>
    <xf numFmtId="43" fontId="0" fillId="0" borderId="0" xfId="0" applyNumberFormat="1"/>
    <xf numFmtId="43" fontId="6" fillId="0" borderId="0" xfId="1" applyFont="1"/>
    <xf numFmtId="43" fontId="6" fillId="0" borderId="0" xfId="0" applyNumberFormat="1" applyFont="1"/>
    <xf numFmtId="43" fontId="7" fillId="0" borderId="1" xfId="0" applyNumberFormat="1" applyFont="1" applyBorder="1"/>
    <xf numFmtId="0" fontId="4" fillId="0" borderId="0" xfId="0" applyFont="1"/>
    <xf numFmtId="0" fontId="15" fillId="0" borderId="0" xfId="0" applyFont="1"/>
    <xf numFmtId="0" fontId="16" fillId="0" borderId="0" xfId="0" applyFont="1" applyAlignment="1">
      <alignment vertical="center" wrapText="1" readingOrder="1"/>
    </xf>
    <xf numFmtId="0" fontId="16" fillId="0" borderId="0" xfId="0" applyFont="1" applyAlignment="1">
      <alignment vertical="top" wrapText="1" readingOrder="1"/>
    </xf>
    <xf numFmtId="0" fontId="15" fillId="0" borderId="0" xfId="0" applyFont="1" applyAlignment="1">
      <alignment vertical="center"/>
    </xf>
    <xf numFmtId="0" fontId="16" fillId="0" borderId="0" xfId="0" applyFont="1" applyAlignment="1">
      <alignment horizontal="center" vertical="top" wrapText="1" readingOrder="1"/>
    </xf>
    <xf numFmtId="0" fontId="15" fillId="3" borderId="0" xfId="0" applyFont="1" applyFill="1"/>
    <xf numFmtId="164" fontId="15" fillId="0" borderId="0" xfId="0" applyNumberFormat="1" applyFont="1"/>
    <xf numFmtId="0" fontId="15" fillId="0" borderId="0" xfId="0" applyFont="1" applyAlignment="1">
      <alignment wrapText="1"/>
    </xf>
    <xf numFmtId="0" fontId="19" fillId="0" borderId="0" xfId="0" applyFont="1"/>
    <xf numFmtId="0" fontId="18" fillId="0" borderId="0" xfId="0" applyFont="1" applyAlignment="1">
      <alignment horizontal="left" vertical="top"/>
    </xf>
    <xf numFmtId="0" fontId="20" fillId="0" borderId="0" xfId="0" applyFont="1" applyAlignment="1">
      <alignment horizontal="left"/>
    </xf>
    <xf numFmtId="0" fontId="20" fillId="0" borderId="0" xfId="0" applyFont="1"/>
    <xf numFmtId="4" fontId="20" fillId="0" borderId="0" xfId="0" applyNumberFormat="1" applyFont="1"/>
    <xf numFmtId="43" fontId="7" fillId="0" borderId="0" xfId="0" applyNumberFormat="1" applyFont="1"/>
    <xf numFmtId="164" fontId="6" fillId="0" borderId="0" xfId="0" applyNumberFormat="1" applyFont="1"/>
    <xf numFmtId="0" fontId="21" fillId="2" borderId="2" xfId="0" applyFont="1" applyFill="1" applyBorder="1" applyAlignment="1">
      <alignment vertical="center"/>
    </xf>
    <xf numFmtId="43" fontId="21" fillId="2" borderId="2" xfId="0" applyNumberFormat="1" applyFont="1" applyFill="1" applyBorder="1"/>
    <xf numFmtId="164" fontId="21" fillId="2" borderId="2" xfId="0" applyNumberFormat="1" applyFont="1" applyFill="1" applyBorder="1"/>
    <xf numFmtId="0" fontId="6" fillId="0" borderId="11" xfId="0" applyFont="1" applyBorder="1" applyAlignment="1">
      <alignment vertical="center"/>
    </xf>
    <xf numFmtId="0" fontId="7" fillId="0" borderId="11" xfId="0" applyFont="1" applyBorder="1" applyAlignment="1">
      <alignment wrapText="1"/>
    </xf>
    <xf numFmtId="0" fontId="6" fillId="0" borderId="11" xfId="0" applyFont="1" applyBorder="1" applyAlignment="1">
      <alignment wrapText="1"/>
    </xf>
    <xf numFmtId="0" fontId="23" fillId="0" borderId="1" xfId="0" applyFont="1" applyBorder="1" applyAlignment="1">
      <alignment horizontal="left"/>
    </xf>
    <xf numFmtId="0" fontId="23" fillId="0" borderId="0" xfId="0" applyFont="1" applyAlignment="1">
      <alignment horizontal="left" indent="1"/>
    </xf>
    <xf numFmtId="0" fontId="24" fillId="0" borderId="0" xfId="0" applyFont="1" applyAlignment="1">
      <alignment horizontal="left" indent="2"/>
    </xf>
    <xf numFmtId="43" fontId="24" fillId="0" borderId="0" xfId="0" applyNumberFormat="1" applyFont="1"/>
    <xf numFmtId="0" fontId="24" fillId="0" borderId="0" xfId="0" applyFont="1" applyAlignment="1">
      <alignment horizontal="left" vertical="justify" wrapText="1" indent="2"/>
    </xf>
    <xf numFmtId="0" fontId="23" fillId="0" borderId="0" xfId="0" applyFont="1" applyAlignment="1">
      <alignment horizontal="left" vertical="justify" wrapText="1" indent="2"/>
    </xf>
    <xf numFmtId="0" fontId="24" fillId="0" borderId="0" xfId="0" applyFont="1"/>
    <xf numFmtId="43" fontId="25" fillId="0" borderId="0" xfId="1" applyFont="1"/>
    <xf numFmtId="43" fontId="25" fillId="0" borderId="0" xfId="0" applyNumberFormat="1" applyFont="1"/>
    <xf numFmtId="0" fontId="26" fillId="0" borderId="0" xfId="0" applyFont="1"/>
    <xf numFmtId="43" fontId="28" fillId="0" borderId="1" xfId="0" applyNumberFormat="1" applyFont="1" applyBorder="1"/>
    <xf numFmtId="164" fontId="28" fillId="0" borderId="1" xfId="0" applyNumberFormat="1" applyFont="1" applyBorder="1"/>
    <xf numFmtId="43" fontId="29" fillId="0" borderId="0" xfId="0" applyNumberFormat="1" applyFont="1"/>
    <xf numFmtId="164" fontId="29" fillId="0" borderId="0" xfId="0" applyNumberFormat="1" applyFont="1"/>
    <xf numFmtId="43" fontId="29" fillId="0" borderId="0" xfId="1" applyFont="1"/>
    <xf numFmtId="43" fontId="30" fillId="0" borderId="0" xfId="0" applyNumberFormat="1" applyFont="1"/>
    <xf numFmtId="164" fontId="30" fillId="0" borderId="0" xfId="0" applyNumberFormat="1" applyFont="1"/>
    <xf numFmtId="43" fontId="30" fillId="0" borderId="0" xfId="1" applyFont="1"/>
    <xf numFmtId="43" fontId="30" fillId="0" borderId="7" xfId="1" applyFont="1" applyBorder="1"/>
    <xf numFmtId="43" fontId="30" fillId="0" borderId="0" xfId="1" applyFont="1" applyBorder="1"/>
    <xf numFmtId="43" fontId="29" fillId="0" borderId="0" xfId="1" applyFont="1" applyBorder="1"/>
    <xf numFmtId="164" fontId="29" fillId="0" borderId="1" xfId="0" applyNumberFormat="1" applyFont="1" applyBorder="1"/>
    <xf numFmtId="43" fontId="29" fillId="0" borderId="1" xfId="1" applyFont="1" applyBorder="1"/>
    <xf numFmtId="0" fontId="33" fillId="2" borderId="2" xfId="0" applyFont="1" applyFill="1" applyBorder="1" applyAlignment="1">
      <alignment vertical="center"/>
    </xf>
    <xf numFmtId="43" fontId="33" fillId="2" borderId="2" xfId="0" applyNumberFormat="1" applyFont="1" applyFill="1" applyBorder="1"/>
    <xf numFmtId="0" fontId="33" fillId="4" borderId="3" xfId="0" applyFont="1" applyFill="1" applyBorder="1" applyAlignment="1">
      <alignment horizontal="center"/>
    </xf>
    <xf numFmtId="0" fontId="33" fillId="4" borderId="8" xfId="0" applyFont="1" applyFill="1" applyBorder="1" applyAlignment="1">
      <alignment horizontal="center"/>
    </xf>
    <xf numFmtId="0" fontId="31" fillId="0" borderId="0" xfId="0" applyFont="1" applyAlignment="1">
      <alignment horizontal="center"/>
    </xf>
    <xf numFmtId="0" fontId="8" fillId="0" borderId="5" xfId="0" applyFont="1" applyBorder="1" applyAlignment="1">
      <alignment horizontal="center" vertical="top" wrapText="1" readingOrder="1"/>
    </xf>
    <xf numFmtId="0" fontId="8" fillId="0" borderId="0" xfId="0" applyFont="1" applyAlignment="1">
      <alignment horizontal="center" vertical="top" wrapText="1" readingOrder="1"/>
    </xf>
    <xf numFmtId="0" fontId="9" fillId="0" borderId="5" xfId="0" applyFont="1" applyBorder="1" applyAlignment="1">
      <alignment horizontal="center" vertical="center" wrapText="1" readingOrder="1"/>
    </xf>
    <xf numFmtId="0" fontId="9" fillId="0" borderId="0" xfId="0" applyFont="1" applyAlignment="1">
      <alignment horizontal="center" vertical="center" wrapText="1" readingOrder="1"/>
    </xf>
    <xf numFmtId="0" fontId="10" fillId="0" borderId="5" xfId="0" applyFont="1" applyBorder="1" applyAlignment="1">
      <alignment horizontal="center" vertical="top" wrapText="1" readingOrder="1"/>
    </xf>
    <xf numFmtId="0" fontId="10" fillId="0" borderId="0" xfId="0" applyFont="1" applyAlignment="1">
      <alignment horizontal="center" vertical="top" wrapText="1" readingOrder="1"/>
    </xf>
    <xf numFmtId="0" fontId="21" fillId="2" borderId="3" xfId="0" applyFont="1" applyFill="1" applyBorder="1" applyAlignment="1">
      <alignment horizontal="left" vertical="center"/>
    </xf>
    <xf numFmtId="43" fontId="21" fillId="2" borderId="3" xfId="1" applyFont="1" applyFill="1" applyBorder="1" applyAlignment="1">
      <alignment horizontal="center" vertical="center" wrapText="1"/>
    </xf>
    <xf numFmtId="43" fontId="21" fillId="2" borderId="4" xfId="1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left" vertical="top"/>
    </xf>
    <xf numFmtId="0" fontId="27" fillId="0" borderId="5" xfId="0" applyFont="1" applyBorder="1" applyAlignment="1">
      <alignment horizontal="center" vertical="center" wrapText="1" readingOrder="1"/>
    </xf>
    <xf numFmtId="0" fontId="27" fillId="0" borderId="0" xfId="0" applyFont="1" applyAlignment="1">
      <alignment horizontal="center" vertical="center" wrapText="1" readingOrder="1"/>
    </xf>
    <xf numFmtId="0" fontId="34" fillId="0" borderId="5" xfId="0" applyFont="1" applyBorder="1" applyAlignment="1">
      <alignment horizontal="center" vertical="top" wrapText="1" readingOrder="1"/>
    </xf>
    <xf numFmtId="0" fontId="34" fillId="0" borderId="0" xfId="0" applyFont="1" applyAlignment="1">
      <alignment horizontal="center" vertical="top" wrapText="1" readingOrder="1"/>
    </xf>
    <xf numFmtId="0" fontId="33" fillId="2" borderId="3" xfId="0" applyFont="1" applyFill="1" applyBorder="1" applyAlignment="1">
      <alignment horizontal="left" vertical="center"/>
    </xf>
    <xf numFmtId="43" fontId="33" fillId="2" borderId="3" xfId="1" applyFont="1" applyFill="1" applyBorder="1" applyAlignment="1">
      <alignment horizontal="center" vertical="center" wrapText="1"/>
    </xf>
    <xf numFmtId="43" fontId="33" fillId="2" borderId="4" xfId="1" applyFont="1" applyFill="1" applyBorder="1" applyAlignment="1">
      <alignment horizontal="center" vertical="center" wrapText="1"/>
    </xf>
    <xf numFmtId="17" fontId="27" fillId="0" borderId="5" xfId="0" applyNumberFormat="1" applyFont="1" applyBorder="1" applyAlignment="1">
      <alignment horizontal="center" vertical="top" wrapText="1" readingOrder="1"/>
    </xf>
    <xf numFmtId="0" fontId="27" fillId="0" borderId="0" xfId="0" applyFont="1" applyAlignment="1">
      <alignment horizontal="center" vertical="top" wrapText="1" readingOrder="1"/>
    </xf>
    <xf numFmtId="0" fontId="22" fillId="0" borderId="0" xfId="0" applyFont="1" applyAlignment="1">
      <alignment horizontal="center" vertical="top" wrapText="1" readingOrder="1"/>
    </xf>
    <xf numFmtId="0" fontId="33" fillId="4" borderId="10" xfId="0" applyFont="1" applyFill="1" applyBorder="1" applyAlignment="1">
      <alignment horizontal="center" vertical="center"/>
    </xf>
    <xf numFmtId="0" fontId="33" fillId="4" borderId="6" xfId="0" applyFont="1" applyFill="1" applyBorder="1" applyAlignment="1">
      <alignment horizontal="center" vertical="center"/>
    </xf>
    <xf numFmtId="0" fontId="33" fillId="4" borderId="9" xfId="0" applyFont="1" applyFill="1" applyBorder="1" applyAlignment="1">
      <alignment horizontal="center" vertical="center"/>
    </xf>
    <xf numFmtId="0" fontId="31" fillId="0" borderId="0" xfId="0" applyFont="1" applyAlignment="1">
      <alignment horizontal="center"/>
    </xf>
    <xf numFmtId="0" fontId="32" fillId="0" borderId="0" xfId="0" applyFont="1" applyAlignment="1">
      <alignment horizontal="center" vertical="top"/>
    </xf>
    <xf numFmtId="0" fontId="32" fillId="0" borderId="0" xfId="0" applyFont="1" applyAlignment="1">
      <alignment horizontal="left" vertical="top"/>
    </xf>
    <xf numFmtId="0" fontId="31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66674</xdr:colOff>
      <xdr:row>2</xdr:row>
      <xdr:rowOff>228600</xdr:rowOff>
    </xdr:from>
    <xdr:to>
      <xdr:col>2</xdr:col>
      <xdr:colOff>1352549</xdr:colOff>
      <xdr:row>6</xdr:row>
      <xdr:rowOff>161925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7274" y="647700"/>
          <a:ext cx="1285875" cy="1066800"/>
        </a:xfrm>
        <a:prstGeom prst="rect">
          <a:avLst/>
        </a:prstGeom>
      </xdr:spPr>
    </xdr:pic>
    <xdr:clientData/>
  </xdr:twoCellAnchor>
  <xdr:twoCellAnchor editAs="oneCell">
    <xdr:from>
      <xdr:col>4</xdr:col>
      <xdr:colOff>142874</xdr:colOff>
      <xdr:row>2</xdr:row>
      <xdr:rowOff>190499</xdr:rowOff>
    </xdr:from>
    <xdr:to>
      <xdr:col>4</xdr:col>
      <xdr:colOff>1352549</xdr:colOff>
      <xdr:row>6</xdr:row>
      <xdr:rowOff>152400</xdr:rowOff>
    </xdr:to>
    <xdr:pic>
      <xdr:nvPicPr>
        <xdr:cNvPr id="7" name="2 Imagen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1249" y="609599"/>
          <a:ext cx="1209675" cy="109537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247650</xdr:colOff>
      <xdr:row>5</xdr:row>
      <xdr:rowOff>152400</xdr:rowOff>
    </xdr:from>
    <xdr:to>
      <xdr:col>1</xdr:col>
      <xdr:colOff>1647824</xdr:colOff>
      <xdr:row>8</xdr:row>
      <xdr:rowOff>19050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561975" y="533400"/>
          <a:ext cx="1400174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  <a:r>
            <a:rPr lang="es-US" sz="1100" baseline="0"/>
            <a:t> MIN.                      (si aplica)</a:t>
          </a:r>
          <a:endParaRPr lang="es-US" sz="1100"/>
        </a:p>
      </xdr:txBody>
    </xdr:sp>
    <xdr:clientData/>
  </xdr:twoCellAnchor>
  <xdr:twoCellAnchor editAs="oneCell">
    <xdr:from>
      <xdr:col>1</xdr:col>
      <xdr:colOff>151605</xdr:colOff>
      <xdr:row>5</xdr:row>
      <xdr:rowOff>79375</xdr:rowOff>
    </xdr:from>
    <xdr:to>
      <xdr:col>1</xdr:col>
      <xdr:colOff>4028282</xdr:colOff>
      <xdr:row>9</xdr:row>
      <xdr:rowOff>317500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9886" y="377031"/>
          <a:ext cx="3876677" cy="2024063"/>
        </a:xfrm>
        <a:prstGeom prst="rect">
          <a:avLst/>
        </a:prstGeom>
      </xdr:spPr>
    </xdr:pic>
    <xdr:clientData/>
  </xdr:twoCellAnchor>
  <xdr:twoCellAnchor editAs="oneCell">
    <xdr:from>
      <xdr:col>4</xdr:col>
      <xdr:colOff>1389061</xdr:colOff>
      <xdr:row>5</xdr:row>
      <xdr:rowOff>119064</xdr:rowOff>
    </xdr:from>
    <xdr:to>
      <xdr:col>16</xdr:col>
      <xdr:colOff>2341561</xdr:colOff>
      <xdr:row>9</xdr:row>
      <xdr:rowOff>277812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67B477AA-281C-4001-8598-C9B264FD84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61249" y="416720"/>
          <a:ext cx="3770313" cy="19446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98"/>
  <sheetViews>
    <sheetView showGridLines="0" workbookViewId="0">
      <selection activeCell="C12" sqref="C12"/>
    </sheetView>
  </sheetViews>
  <sheetFormatPr defaultColWidth="11.42578125" defaultRowHeight="15" x14ac:dyDescent="0.25"/>
  <cols>
    <col min="1" max="1" width="7.5703125" customWidth="1"/>
    <col min="2" max="2" width="7.28515625" customWidth="1"/>
    <col min="3" max="3" width="116.140625" customWidth="1"/>
    <col min="4" max="5" width="23.42578125" customWidth="1"/>
    <col min="6" max="6" width="11.42578125" customWidth="1"/>
    <col min="7" max="7" width="11.42578125" hidden="1" customWidth="1"/>
  </cols>
  <sheetData>
    <row r="1" spans="2:16" ht="15.75" x14ac:dyDescent="0.25">
      <c r="C1" s="20"/>
      <c r="D1" s="20"/>
      <c r="E1" s="20"/>
      <c r="F1" s="20"/>
    </row>
    <row r="2" spans="2:16" ht="17.25" x14ac:dyDescent="0.3">
      <c r="C2" s="21"/>
      <c r="D2" s="21"/>
      <c r="E2" s="21"/>
      <c r="F2" s="21"/>
    </row>
    <row r="3" spans="2:16" ht="28.5" customHeight="1" x14ac:dyDescent="0.25">
      <c r="C3" s="72" t="s">
        <v>92</v>
      </c>
      <c r="D3" s="73"/>
      <c r="E3" s="73"/>
      <c r="F3" s="22"/>
      <c r="G3" s="1"/>
      <c r="H3" s="1"/>
      <c r="I3" s="1"/>
      <c r="J3" s="1"/>
      <c r="K3" s="1"/>
      <c r="L3" s="1"/>
      <c r="M3" s="1"/>
      <c r="N3" s="1"/>
      <c r="O3" s="1"/>
      <c r="P3" s="1"/>
    </row>
    <row r="4" spans="2:16" ht="21" customHeight="1" x14ac:dyDescent="0.25">
      <c r="C4" s="70" t="s">
        <v>93</v>
      </c>
      <c r="D4" s="71"/>
      <c r="E4" s="71"/>
      <c r="F4" s="23"/>
      <c r="G4" s="2"/>
      <c r="H4" s="2"/>
      <c r="I4" s="2"/>
      <c r="J4" s="2"/>
      <c r="K4" s="2"/>
      <c r="L4" s="2"/>
      <c r="M4" s="2"/>
      <c r="N4" s="2"/>
      <c r="O4" s="2"/>
      <c r="P4" s="2"/>
    </row>
    <row r="5" spans="2:16" ht="18.75" x14ac:dyDescent="0.25">
      <c r="C5" s="79" t="s">
        <v>94</v>
      </c>
      <c r="D5" s="80"/>
      <c r="E5" s="80"/>
      <c r="F5" s="24"/>
      <c r="G5" s="3"/>
      <c r="H5" s="3"/>
      <c r="I5" s="3"/>
      <c r="J5" s="3"/>
      <c r="K5" s="3"/>
      <c r="L5" s="3"/>
      <c r="M5" s="3"/>
      <c r="N5" s="3"/>
      <c r="O5" s="3"/>
      <c r="P5" s="3"/>
    </row>
    <row r="6" spans="2:16" ht="21" customHeight="1" x14ac:dyDescent="0.25">
      <c r="C6" s="70" t="s">
        <v>101</v>
      </c>
      <c r="D6" s="71"/>
      <c r="E6" s="71"/>
      <c r="F6" s="23"/>
      <c r="G6" s="4"/>
      <c r="H6" s="4"/>
      <c r="I6" s="4"/>
      <c r="J6" s="4"/>
      <c r="K6" s="4"/>
      <c r="L6" s="4"/>
      <c r="M6" s="4"/>
      <c r="N6" s="4"/>
      <c r="O6" s="4"/>
      <c r="P6" s="4"/>
    </row>
    <row r="7" spans="2:16" ht="15.75" customHeight="1" x14ac:dyDescent="0.25">
      <c r="B7" s="5"/>
      <c r="C7" s="74" t="s">
        <v>76</v>
      </c>
      <c r="D7" s="75"/>
      <c r="E7" s="75"/>
      <c r="F7" s="25"/>
      <c r="G7" s="4"/>
      <c r="H7" s="4"/>
      <c r="I7" s="4"/>
      <c r="J7" s="4"/>
      <c r="K7" s="4"/>
      <c r="L7" s="4"/>
      <c r="M7" s="4"/>
      <c r="N7" s="4"/>
      <c r="O7" s="4"/>
      <c r="P7" s="4"/>
    </row>
    <row r="8" spans="2:16" ht="15" customHeight="1" x14ac:dyDescent="0.3">
      <c r="C8" s="76" t="s">
        <v>66</v>
      </c>
      <c r="D8" s="77" t="s">
        <v>91</v>
      </c>
      <c r="E8" s="77" t="s">
        <v>90</v>
      </c>
      <c r="F8" s="26"/>
    </row>
    <row r="9" spans="2:16" ht="23.25" customHeight="1" x14ac:dyDescent="0.3">
      <c r="C9" s="76"/>
      <c r="D9" s="78"/>
      <c r="E9" s="78"/>
      <c r="F9" s="26"/>
    </row>
    <row r="10" spans="2:16" ht="18.75" x14ac:dyDescent="0.3">
      <c r="C10" s="7" t="s">
        <v>0</v>
      </c>
      <c r="D10" s="19">
        <f>+D11+D17+D27+D37+D46+D53+D63+D68+D71+D75</f>
        <v>167303584</v>
      </c>
      <c r="E10" s="8">
        <f>+E11+E17+E27+E37+E46+E53+E64+E68+E71+E75</f>
        <v>0</v>
      </c>
      <c r="F10" s="26"/>
    </row>
    <row r="11" spans="2:16" ht="18.75" x14ac:dyDescent="0.3">
      <c r="C11" s="9" t="s">
        <v>1</v>
      </c>
      <c r="D11" s="34">
        <f>+D12+D13+D14+D15+D16</f>
        <v>82038945</v>
      </c>
      <c r="E11" s="35">
        <f>+E12+E13+E14+E15+E16</f>
        <v>0</v>
      </c>
      <c r="F11" s="26"/>
    </row>
    <row r="12" spans="2:16" ht="18.75" x14ac:dyDescent="0.3">
      <c r="C12" s="10" t="s">
        <v>2</v>
      </c>
      <c r="D12" s="18">
        <v>68812500</v>
      </c>
      <c r="E12" s="35">
        <v>0</v>
      </c>
      <c r="F12" s="26"/>
    </row>
    <row r="13" spans="2:16" ht="18.75" x14ac:dyDescent="0.3">
      <c r="C13" s="10" t="s">
        <v>3</v>
      </c>
      <c r="D13" s="18">
        <v>3600000</v>
      </c>
      <c r="E13" s="35">
        <v>0</v>
      </c>
      <c r="F13" s="26"/>
    </row>
    <row r="14" spans="2:16" ht="18.75" x14ac:dyDescent="0.3">
      <c r="C14" s="10" t="s">
        <v>4</v>
      </c>
      <c r="D14" s="17">
        <v>0</v>
      </c>
      <c r="E14" s="35">
        <v>0</v>
      </c>
      <c r="F14" s="26"/>
    </row>
    <row r="15" spans="2:16" ht="18.75" x14ac:dyDescent="0.3">
      <c r="C15" s="10" t="s">
        <v>5</v>
      </c>
      <c r="D15" s="18">
        <v>0</v>
      </c>
      <c r="E15" s="35">
        <v>0</v>
      </c>
      <c r="F15" s="26"/>
    </row>
    <row r="16" spans="2:16" ht="18.75" x14ac:dyDescent="0.3">
      <c r="C16" s="10" t="s">
        <v>6</v>
      </c>
      <c r="D16" s="18">
        <v>9626445</v>
      </c>
      <c r="E16" s="35">
        <v>0</v>
      </c>
      <c r="F16" s="26"/>
    </row>
    <row r="17" spans="3:6" ht="18.75" x14ac:dyDescent="0.3">
      <c r="C17" s="9" t="s">
        <v>7</v>
      </c>
      <c r="D17" s="34">
        <f>+D18+D19+D20+D21+D22+D23+D24+D25+D26</f>
        <v>30141420.330000002</v>
      </c>
      <c r="E17" s="35">
        <f>+E18+E19+E20+E21+E22+E23+E24+E25+E26</f>
        <v>0</v>
      </c>
      <c r="F17" s="26"/>
    </row>
    <row r="18" spans="3:6" ht="18.75" x14ac:dyDescent="0.3">
      <c r="C18" s="10" t="s">
        <v>8</v>
      </c>
      <c r="D18" s="18">
        <v>3855153.13</v>
      </c>
      <c r="E18" s="35">
        <v>0</v>
      </c>
      <c r="F18" s="26"/>
    </row>
    <row r="19" spans="3:6" ht="18.75" x14ac:dyDescent="0.3">
      <c r="C19" s="10" t="s">
        <v>9</v>
      </c>
      <c r="D19" s="18">
        <v>1060000</v>
      </c>
      <c r="E19" s="35">
        <v>0</v>
      </c>
      <c r="F19" s="26"/>
    </row>
    <row r="20" spans="3:6" ht="18.75" x14ac:dyDescent="0.3">
      <c r="C20" s="10" t="s">
        <v>10</v>
      </c>
      <c r="D20" s="18">
        <v>3500000</v>
      </c>
      <c r="E20" s="35">
        <v>0</v>
      </c>
      <c r="F20" s="26"/>
    </row>
    <row r="21" spans="3:6" ht="18.75" x14ac:dyDescent="0.3">
      <c r="C21" s="10" t="s">
        <v>11</v>
      </c>
      <c r="D21" s="18">
        <v>80000</v>
      </c>
      <c r="E21" s="35">
        <v>0</v>
      </c>
      <c r="F21" s="26"/>
    </row>
    <row r="22" spans="3:6" ht="18.75" x14ac:dyDescent="0.3">
      <c r="C22" s="10" t="s">
        <v>12</v>
      </c>
      <c r="D22" s="18">
        <v>385500</v>
      </c>
      <c r="E22" s="35">
        <v>0</v>
      </c>
      <c r="F22" s="21"/>
    </row>
    <row r="23" spans="3:6" ht="18.75" x14ac:dyDescent="0.3">
      <c r="C23" s="10" t="s">
        <v>13</v>
      </c>
      <c r="D23" s="18">
        <v>3980000</v>
      </c>
      <c r="E23" s="35">
        <v>0</v>
      </c>
      <c r="F23" s="21"/>
    </row>
    <row r="24" spans="3:6" ht="18.75" x14ac:dyDescent="0.3">
      <c r="C24" s="10" t="s">
        <v>14</v>
      </c>
      <c r="D24" s="18">
        <v>2139500</v>
      </c>
      <c r="E24" s="35">
        <v>0</v>
      </c>
      <c r="F24" s="21"/>
    </row>
    <row r="25" spans="3:6" ht="18.75" x14ac:dyDescent="0.3">
      <c r="C25" s="10" t="s">
        <v>15</v>
      </c>
      <c r="D25" s="18">
        <v>13444676.33</v>
      </c>
      <c r="E25" s="35">
        <v>0</v>
      </c>
      <c r="F25" s="21"/>
    </row>
    <row r="26" spans="3:6" ht="18.75" x14ac:dyDescent="0.3">
      <c r="C26" s="10" t="s">
        <v>16</v>
      </c>
      <c r="D26" s="18">
        <v>1696590.87</v>
      </c>
      <c r="E26" s="35">
        <v>0</v>
      </c>
      <c r="F26" s="21"/>
    </row>
    <row r="27" spans="3:6" ht="18.75" x14ac:dyDescent="0.3">
      <c r="C27" s="9" t="s">
        <v>17</v>
      </c>
      <c r="D27" s="34">
        <f>+D28+D29+D30+D31+D32+D33+D34+D35+D36</f>
        <v>2783086</v>
      </c>
      <c r="E27" s="35">
        <f>+E28+E29+E30+E31+E32+E33+E34+E35+E36</f>
        <v>0</v>
      </c>
      <c r="F27" s="21"/>
    </row>
    <row r="28" spans="3:6" ht="18.75" x14ac:dyDescent="0.3">
      <c r="C28" s="10" t="s">
        <v>18</v>
      </c>
      <c r="D28" s="18">
        <v>149700</v>
      </c>
      <c r="E28" s="35">
        <v>0</v>
      </c>
      <c r="F28" s="21"/>
    </row>
    <row r="29" spans="3:6" ht="18.75" x14ac:dyDescent="0.3">
      <c r="C29" s="10" t="s">
        <v>19</v>
      </c>
      <c r="D29" s="18">
        <v>287030</v>
      </c>
      <c r="E29" s="35">
        <v>0</v>
      </c>
      <c r="F29" s="21"/>
    </row>
    <row r="30" spans="3:6" ht="18.75" x14ac:dyDescent="0.3">
      <c r="C30" s="10" t="s">
        <v>20</v>
      </c>
      <c r="D30" s="18">
        <v>217321.99</v>
      </c>
      <c r="E30" s="35">
        <v>0</v>
      </c>
      <c r="F30" s="21"/>
    </row>
    <row r="31" spans="3:6" ht="18.75" x14ac:dyDescent="0.3">
      <c r="C31" s="10" t="s">
        <v>21</v>
      </c>
      <c r="D31" s="18">
        <v>19000</v>
      </c>
      <c r="E31" s="35">
        <v>0</v>
      </c>
      <c r="F31" s="21"/>
    </row>
    <row r="32" spans="3:6" ht="18.75" x14ac:dyDescent="0.3">
      <c r="C32" s="10" t="s">
        <v>22</v>
      </c>
      <c r="D32" s="18">
        <v>51500</v>
      </c>
      <c r="E32" s="35">
        <v>0</v>
      </c>
      <c r="F32" s="21"/>
    </row>
    <row r="33" spans="3:6" ht="18.75" x14ac:dyDescent="0.3">
      <c r="C33" s="10" t="s">
        <v>23</v>
      </c>
      <c r="D33" s="18">
        <v>120462</v>
      </c>
      <c r="E33" s="35">
        <v>0</v>
      </c>
      <c r="F33" s="21"/>
    </row>
    <row r="34" spans="3:6" ht="18.75" x14ac:dyDescent="0.3">
      <c r="C34" s="10" t="s">
        <v>24</v>
      </c>
      <c r="D34" s="18">
        <v>931573.74</v>
      </c>
      <c r="E34" s="35">
        <v>0</v>
      </c>
      <c r="F34" s="21"/>
    </row>
    <row r="35" spans="3:6" ht="18.75" x14ac:dyDescent="0.3">
      <c r="C35" s="10" t="s">
        <v>25</v>
      </c>
      <c r="D35" s="18">
        <v>0</v>
      </c>
      <c r="E35" s="35">
        <v>0</v>
      </c>
      <c r="F35" s="21"/>
    </row>
    <row r="36" spans="3:6" ht="18.75" x14ac:dyDescent="0.3">
      <c r="C36" s="10" t="s">
        <v>26</v>
      </c>
      <c r="D36" s="18">
        <v>1006498.27</v>
      </c>
      <c r="E36" s="35">
        <v>0</v>
      </c>
      <c r="F36" s="21"/>
    </row>
    <row r="37" spans="3:6" ht="18.75" x14ac:dyDescent="0.3">
      <c r="C37" s="9" t="s">
        <v>27</v>
      </c>
      <c r="D37" s="34">
        <f>+D38+D39+D40+D41+D42+D43+D44+D45</f>
        <v>0</v>
      </c>
      <c r="E37" s="35">
        <v>0</v>
      </c>
      <c r="F37" s="21"/>
    </row>
    <row r="38" spans="3:6" ht="18.75" x14ac:dyDescent="0.3">
      <c r="C38" s="10" t="s">
        <v>28</v>
      </c>
      <c r="D38" s="18">
        <v>0</v>
      </c>
      <c r="E38" s="35">
        <v>0</v>
      </c>
      <c r="F38" s="21"/>
    </row>
    <row r="39" spans="3:6" ht="18.75" x14ac:dyDescent="0.3">
      <c r="C39" s="10" t="s">
        <v>29</v>
      </c>
      <c r="D39" s="18">
        <v>0</v>
      </c>
      <c r="E39" s="35">
        <v>0</v>
      </c>
      <c r="F39" s="21"/>
    </row>
    <row r="40" spans="3:6" ht="18.75" x14ac:dyDescent="0.3">
      <c r="C40" s="10" t="s">
        <v>30</v>
      </c>
      <c r="D40" s="18">
        <v>0</v>
      </c>
      <c r="E40" s="35">
        <v>0</v>
      </c>
      <c r="F40" s="21"/>
    </row>
    <row r="41" spans="3:6" ht="18.75" x14ac:dyDescent="0.3">
      <c r="C41" s="10" t="s">
        <v>31</v>
      </c>
      <c r="D41" s="18">
        <v>0</v>
      </c>
      <c r="E41" s="35">
        <v>0</v>
      </c>
      <c r="F41" s="21"/>
    </row>
    <row r="42" spans="3:6" ht="18.75" x14ac:dyDescent="0.3">
      <c r="C42" s="10" t="s">
        <v>32</v>
      </c>
      <c r="D42" s="18">
        <v>0</v>
      </c>
      <c r="E42" s="35">
        <v>0</v>
      </c>
      <c r="F42" s="21"/>
    </row>
    <row r="43" spans="3:6" ht="18.75" x14ac:dyDescent="0.3">
      <c r="C43" s="10" t="s">
        <v>33</v>
      </c>
      <c r="D43" s="18">
        <v>0</v>
      </c>
      <c r="E43" s="35">
        <v>0</v>
      </c>
      <c r="F43" s="21"/>
    </row>
    <row r="44" spans="3:6" ht="18.75" x14ac:dyDescent="0.3">
      <c r="C44" s="10" t="s">
        <v>34</v>
      </c>
      <c r="D44" s="18">
        <v>0</v>
      </c>
      <c r="E44" s="35">
        <v>0</v>
      </c>
      <c r="F44" s="21"/>
    </row>
    <row r="45" spans="3:6" ht="18.75" x14ac:dyDescent="0.3">
      <c r="C45" s="10" t="s">
        <v>35</v>
      </c>
      <c r="D45" s="18">
        <v>0</v>
      </c>
      <c r="E45" s="35">
        <v>0</v>
      </c>
      <c r="F45" s="21"/>
    </row>
    <row r="46" spans="3:6" ht="18.75" x14ac:dyDescent="0.3">
      <c r="C46" s="9" t="s">
        <v>36</v>
      </c>
      <c r="D46" s="34">
        <f>+D47+D48+D49+D50+D51+D52</f>
        <v>0</v>
      </c>
      <c r="E46" s="35">
        <v>0</v>
      </c>
      <c r="F46" s="21"/>
    </row>
    <row r="47" spans="3:6" ht="18.75" x14ac:dyDescent="0.3">
      <c r="C47" s="10" t="s">
        <v>37</v>
      </c>
      <c r="D47" s="18">
        <v>0</v>
      </c>
      <c r="E47" s="35">
        <v>0</v>
      </c>
      <c r="F47" s="21"/>
    </row>
    <row r="48" spans="3:6" ht="18.75" x14ac:dyDescent="0.3">
      <c r="C48" s="10" t="s">
        <v>38</v>
      </c>
      <c r="D48" s="18">
        <v>0</v>
      </c>
      <c r="E48" s="35">
        <v>0</v>
      </c>
      <c r="F48" s="21"/>
    </row>
    <row r="49" spans="3:6" ht="18.75" x14ac:dyDescent="0.3">
      <c r="C49" s="10" t="s">
        <v>39</v>
      </c>
      <c r="D49" s="18">
        <v>0</v>
      </c>
      <c r="E49" s="35">
        <v>0</v>
      </c>
      <c r="F49" s="21"/>
    </row>
    <row r="50" spans="3:6" ht="18.75" x14ac:dyDescent="0.3">
      <c r="C50" s="10" t="s">
        <v>40</v>
      </c>
      <c r="D50" s="18">
        <v>0</v>
      </c>
      <c r="E50" s="35">
        <v>0</v>
      </c>
      <c r="F50" s="21"/>
    </row>
    <row r="51" spans="3:6" ht="18.75" x14ac:dyDescent="0.3">
      <c r="C51" s="10" t="s">
        <v>41</v>
      </c>
      <c r="D51" s="18">
        <v>0</v>
      </c>
      <c r="E51" s="35">
        <v>0</v>
      </c>
      <c r="F51" s="21"/>
    </row>
    <row r="52" spans="3:6" ht="18.75" x14ac:dyDescent="0.3">
      <c r="C52" s="10" t="s">
        <v>42</v>
      </c>
      <c r="D52" s="18">
        <v>0</v>
      </c>
      <c r="E52" s="35">
        <v>0</v>
      </c>
      <c r="F52" s="21"/>
    </row>
    <row r="53" spans="3:6" ht="18.75" x14ac:dyDescent="0.3">
      <c r="C53" s="9" t="s">
        <v>43</v>
      </c>
      <c r="D53" s="34">
        <f>+D54+D55+D56+D57+D58+D59+D60+D61+D62</f>
        <v>49540132.670000002</v>
      </c>
      <c r="E53" s="35">
        <f>+E54+E55+E56+E57+E58+E59+E60+E61+E62</f>
        <v>0</v>
      </c>
      <c r="F53" s="21"/>
    </row>
    <row r="54" spans="3:6" ht="18.75" x14ac:dyDescent="0.3">
      <c r="C54" s="10" t="s">
        <v>44</v>
      </c>
      <c r="D54" s="18">
        <v>16584279.5</v>
      </c>
      <c r="E54" s="35">
        <v>0</v>
      </c>
      <c r="F54" s="21"/>
    </row>
    <row r="55" spans="3:6" ht="18.75" x14ac:dyDescent="0.3">
      <c r="C55" s="10" t="s">
        <v>45</v>
      </c>
      <c r="D55" s="18">
        <v>554766.82000000007</v>
      </c>
      <c r="E55" s="35">
        <v>0</v>
      </c>
      <c r="F55" s="21"/>
    </row>
    <row r="56" spans="3:6" ht="18.75" x14ac:dyDescent="0.3">
      <c r="C56" s="10" t="s">
        <v>46</v>
      </c>
      <c r="D56" s="18">
        <v>362800.6</v>
      </c>
      <c r="E56" s="35">
        <v>0</v>
      </c>
      <c r="F56" s="21"/>
    </row>
    <row r="57" spans="3:6" ht="18.75" x14ac:dyDescent="0.3">
      <c r="C57" s="10" t="s">
        <v>47</v>
      </c>
      <c r="D57" s="18">
        <v>24862849.75</v>
      </c>
      <c r="E57" s="35">
        <v>0</v>
      </c>
      <c r="F57" s="21"/>
    </row>
    <row r="58" spans="3:6" ht="18.75" x14ac:dyDescent="0.3">
      <c r="C58" s="10" t="s">
        <v>48</v>
      </c>
      <c r="D58" s="18">
        <v>5102300</v>
      </c>
      <c r="E58" s="35">
        <v>0</v>
      </c>
      <c r="F58" s="21"/>
    </row>
    <row r="59" spans="3:6" ht="18.75" x14ac:dyDescent="0.3">
      <c r="C59" s="10" t="s">
        <v>49</v>
      </c>
      <c r="D59" s="18">
        <v>130000</v>
      </c>
      <c r="E59" s="35">
        <v>0</v>
      </c>
      <c r="F59" s="21"/>
    </row>
    <row r="60" spans="3:6" ht="18.75" x14ac:dyDescent="0.3">
      <c r="C60" s="10" t="s">
        <v>50</v>
      </c>
      <c r="D60" s="18">
        <v>0</v>
      </c>
      <c r="E60" s="35">
        <v>0</v>
      </c>
      <c r="F60" s="21"/>
    </row>
    <row r="61" spans="3:6" ht="18.75" x14ac:dyDescent="0.3">
      <c r="C61" s="10" t="s">
        <v>51</v>
      </c>
      <c r="D61" s="18">
        <v>1943136</v>
      </c>
      <c r="E61" s="35">
        <v>0</v>
      </c>
      <c r="F61" s="21"/>
    </row>
    <row r="62" spans="3:6" ht="18.75" x14ac:dyDescent="0.3">
      <c r="C62" s="10" t="s">
        <v>52</v>
      </c>
      <c r="D62" s="18">
        <v>0</v>
      </c>
      <c r="E62" s="35">
        <v>0</v>
      </c>
      <c r="F62" s="21"/>
    </row>
    <row r="63" spans="3:6" ht="18.75" x14ac:dyDescent="0.3">
      <c r="C63" s="9" t="s">
        <v>53</v>
      </c>
      <c r="D63" s="34">
        <f>+D64+D65+D66+D67</f>
        <v>2800000</v>
      </c>
      <c r="E63" s="35">
        <f>+E64+E65+E66+E67</f>
        <v>0</v>
      </c>
      <c r="F63" s="21"/>
    </row>
    <row r="64" spans="3:6" ht="18.75" x14ac:dyDescent="0.3">
      <c r="C64" s="10" t="s">
        <v>54</v>
      </c>
      <c r="D64" s="18">
        <v>2800000</v>
      </c>
      <c r="E64" s="35">
        <v>0</v>
      </c>
      <c r="F64" s="21"/>
    </row>
    <row r="65" spans="3:6" ht="18.75" x14ac:dyDescent="0.3">
      <c r="C65" s="10" t="s">
        <v>55</v>
      </c>
      <c r="D65" s="18">
        <v>0</v>
      </c>
      <c r="E65" s="35">
        <v>0</v>
      </c>
      <c r="F65" s="21"/>
    </row>
    <row r="66" spans="3:6" ht="18.75" x14ac:dyDescent="0.3">
      <c r="C66" s="10" t="s">
        <v>56</v>
      </c>
      <c r="D66" s="18">
        <v>0</v>
      </c>
      <c r="E66" s="35">
        <v>0</v>
      </c>
      <c r="F66" s="21"/>
    </row>
    <row r="67" spans="3:6" ht="18.75" x14ac:dyDescent="0.3">
      <c r="C67" s="10" t="s">
        <v>57</v>
      </c>
      <c r="D67" s="18">
        <v>0</v>
      </c>
      <c r="E67" s="35">
        <v>0</v>
      </c>
      <c r="F67" s="21"/>
    </row>
    <row r="68" spans="3:6" ht="18.75" x14ac:dyDescent="0.3">
      <c r="C68" s="9" t="s">
        <v>58</v>
      </c>
      <c r="D68" s="34">
        <f>+D69+D70</f>
        <v>0</v>
      </c>
      <c r="E68" s="35">
        <f>+E69+E70</f>
        <v>0</v>
      </c>
      <c r="F68" s="21"/>
    </row>
    <row r="69" spans="3:6" ht="18.75" x14ac:dyDescent="0.3">
      <c r="C69" s="10" t="s">
        <v>59</v>
      </c>
      <c r="D69" s="18">
        <v>0</v>
      </c>
      <c r="E69" s="35">
        <v>0</v>
      </c>
      <c r="F69" s="21"/>
    </row>
    <row r="70" spans="3:6" ht="18.75" x14ac:dyDescent="0.3">
      <c r="C70" s="10" t="s">
        <v>60</v>
      </c>
      <c r="D70" s="18">
        <v>0</v>
      </c>
      <c r="E70" s="35">
        <v>0</v>
      </c>
      <c r="F70" s="21"/>
    </row>
    <row r="71" spans="3:6" ht="18.75" x14ac:dyDescent="0.3">
      <c r="C71" s="9" t="s">
        <v>61</v>
      </c>
      <c r="D71" s="34">
        <f>+D72+D73+D74</f>
        <v>0</v>
      </c>
      <c r="E71" s="35">
        <f>+E72+E73+E74</f>
        <v>0</v>
      </c>
      <c r="F71" s="21"/>
    </row>
    <row r="72" spans="3:6" ht="18.75" x14ac:dyDescent="0.3">
      <c r="C72" s="10" t="s">
        <v>62</v>
      </c>
      <c r="D72" s="18">
        <v>0</v>
      </c>
      <c r="E72" s="35">
        <v>0</v>
      </c>
      <c r="F72" s="27"/>
    </row>
    <row r="73" spans="3:6" ht="18.75" x14ac:dyDescent="0.3">
      <c r="C73" s="10" t="s">
        <v>63</v>
      </c>
      <c r="D73" s="18">
        <v>0</v>
      </c>
      <c r="E73" s="35">
        <v>0</v>
      </c>
      <c r="F73" s="27"/>
    </row>
    <row r="74" spans="3:6" ht="18.75" x14ac:dyDescent="0.3">
      <c r="C74" s="10" t="s">
        <v>64</v>
      </c>
      <c r="D74" s="18">
        <v>0</v>
      </c>
      <c r="E74" s="35">
        <v>0</v>
      </c>
      <c r="F74" s="27"/>
    </row>
    <row r="75" spans="3:6" ht="18.75" x14ac:dyDescent="0.3">
      <c r="C75" s="7" t="s">
        <v>67</v>
      </c>
      <c r="D75" s="19">
        <f>+D76+D79+D82</f>
        <v>0</v>
      </c>
      <c r="E75" s="35">
        <f>+E76+E79+E82</f>
        <v>0</v>
      </c>
      <c r="F75" s="27"/>
    </row>
    <row r="76" spans="3:6" ht="18.75" x14ac:dyDescent="0.3">
      <c r="C76" s="9" t="s">
        <v>68</v>
      </c>
      <c r="D76" s="34">
        <f>+D77+D78</f>
        <v>0</v>
      </c>
      <c r="E76" s="35">
        <f>+E77+E78</f>
        <v>0</v>
      </c>
      <c r="F76" s="21"/>
    </row>
    <row r="77" spans="3:6" ht="18.75" x14ac:dyDescent="0.3">
      <c r="C77" s="10" t="s">
        <v>69</v>
      </c>
      <c r="D77" s="18">
        <v>0</v>
      </c>
      <c r="E77" s="35">
        <v>0</v>
      </c>
      <c r="F77" s="21"/>
    </row>
    <row r="78" spans="3:6" ht="18.75" x14ac:dyDescent="0.3">
      <c r="C78" s="10" t="s">
        <v>70</v>
      </c>
      <c r="D78" s="18">
        <v>0</v>
      </c>
      <c r="E78" s="35">
        <v>0</v>
      </c>
      <c r="F78" s="21"/>
    </row>
    <row r="79" spans="3:6" ht="18.75" x14ac:dyDescent="0.3">
      <c r="C79" s="9" t="s">
        <v>71</v>
      </c>
      <c r="D79" s="34">
        <f>+D80+D81</f>
        <v>0</v>
      </c>
      <c r="E79" s="35">
        <f>+E80+E81</f>
        <v>0</v>
      </c>
      <c r="F79" s="21"/>
    </row>
    <row r="80" spans="3:6" ht="18.75" x14ac:dyDescent="0.3">
      <c r="C80" s="10" t="s">
        <v>72</v>
      </c>
      <c r="D80" s="18">
        <v>0</v>
      </c>
      <c r="E80" s="35">
        <v>0</v>
      </c>
      <c r="F80" s="21"/>
    </row>
    <row r="81" spans="3:7" ht="18.75" x14ac:dyDescent="0.3">
      <c r="C81" s="10" t="s">
        <v>73</v>
      </c>
      <c r="D81" s="18">
        <v>0</v>
      </c>
      <c r="E81" s="35">
        <v>0</v>
      </c>
      <c r="F81" s="21"/>
    </row>
    <row r="82" spans="3:7" ht="18.75" x14ac:dyDescent="0.3">
      <c r="C82" s="9" t="s">
        <v>74</v>
      </c>
      <c r="D82" s="34">
        <f>+D83</f>
        <v>0</v>
      </c>
      <c r="E82" s="35">
        <f>+E83</f>
        <v>0</v>
      </c>
      <c r="F82" s="21"/>
    </row>
    <row r="83" spans="3:7" ht="18.75" x14ac:dyDescent="0.3">
      <c r="C83" s="10" t="s">
        <v>75</v>
      </c>
      <c r="D83" s="18">
        <v>0</v>
      </c>
      <c r="E83" s="35">
        <v>0</v>
      </c>
      <c r="F83" s="21"/>
    </row>
    <row r="84" spans="3:7" ht="21" x14ac:dyDescent="0.35">
      <c r="C84" s="36" t="s">
        <v>65</v>
      </c>
      <c r="D84" s="37">
        <f>+D75+D10</f>
        <v>167303584</v>
      </c>
      <c r="E84" s="38">
        <f>+E75+E10</f>
        <v>0</v>
      </c>
      <c r="F84" s="21"/>
    </row>
    <row r="85" spans="3:7" ht="18" thickBot="1" x14ac:dyDescent="0.35">
      <c r="C85" s="21" t="s">
        <v>104</v>
      </c>
      <c r="D85" s="21"/>
      <c r="E85" s="21"/>
      <c r="F85" s="21"/>
    </row>
    <row r="86" spans="3:7" ht="29.25" customHeight="1" thickBot="1" x14ac:dyDescent="0.35">
      <c r="C86" s="39" t="s">
        <v>105</v>
      </c>
      <c r="D86" s="21"/>
      <c r="E86" s="21"/>
      <c r="F86" s="21"/>
    </row>
    <row r="87" spans="3:7" ht="42" customHeight="1" thickBot="1" x14ac:dyDescent="0.35">
      <c r="C87" s="40" t="s">
        <v>106</v>
      </c>
      <c r="D87" s="21"/>
      <c r="E87" s="21"/>
      <c r="F87" s="21"/>
    </row>
    <row r="88" spans="3:7" ht="75.75" thickBot="1" x14ac:dyDescent="0.35">
      <c r="C88" s="41" t="s">
        <v>107</v>
      </c>
      <c r="D88" s="21"/>
      <c r="E88" s="21"/>
      <c r="F88" s="21"/>
    </row>
    <row r="89" spans="3:7" ht="17.25" x14ac:dyDescent="0.3">
      <c r="C89" s="28"/>
      <c r="D89" s="21"/>
      <c r="E89" s="21"/>
      <c r="F89" s="21"/>
    </row>
    <row r="90" spans="3:7" ht="17.25" x14ac:dyDescent="0.3">
      <c r="C90" s="21"/>
      <c r="D90" s="21"/>
      <c r="E90" s="21"/>
      <c r="F90" s="21"/>
    </row>
    <row r="91" spans="3:7" ht="18.75" x14ac:dyDescent="0.3">
      <c r="C91" s="82" t="s">
        <v>103</v>
      </c>
      <c r="D91" s="82"/>
      <c r="E91" s="29" t="s">
        <v>96</v>
      </c>
      <c r="F91" s="29"/>
      <c r="G91" s="14"/>
    </row>
    <row r="92" spans="3:7" ht="16.5" x14ac:dyDescent="0.25">
      <c r="C92" s="82" t="s">
        <v>108</v>
      </c>
      <c r="D92" s="82"/>
      <c r="E92" s="29" t="s">
        <v>109</v>
      </c>
      <c r="F92" s="29"/>
      <c r="G92" s="15"/>
    </row>
    <row r="93" spans="3:7" ht="18.75" customHeight="1" x14ac:dyDescent="0.25">
      <c r="C93" s="82" t="s">
        <v>102</v>
      </c>
      <c r="D93" s="82"/>
      <c r="E93" s="29" t="s">
        <v>99</v>
      </c>
      <c r="F93" s="29"/>
      <c r="G93" s="15"/>
    </row>
    <row r="94" spans="3:7" ht="18.75" customHeight="1" x14ac:dyDescent="0.25">
      <c r="C94" s="30"/>
      <c r="D94" s="30"/>
      <c r="E94" s="29"/>
      <c r="F94" s="29"/>
      <c r="G94" s="15"/>
    </row>
    <row r="95" spans="3:7" ht="18.75" x14ac:dyDescent="0.3">
      <c r="C95" s="81" t="s">
        <v>100</v>
      </c>
      <c r="D95" s="81"/>
      <c r="E95" s="81"/>
      <c r="F95" s="81"/>
      <c r="G95" s="6"/>
    </row>
    <row r="96" spans="3:7" ht="18.75" x14ac:dyDescent="0.3">
      <c r="C96" s="81" t="s">
        <v>97</v>
      </c>
      <c r="D96" s="81"/>
      <c r="E96" s="81"/>
      <c r="F96" s="81"/>
      <c r="G96" s="6"/>
    </row>
    <row r="97" spans="3:7" ht="18.75" x14ac:dyDescent="0.3">
      <c r="C97" s="81" t="s">
        <v>98</v>
      </c>
      <c r="D97" s="81"/>
      <c r="E97" s="81"/>
      <c r="F97" s="81"/>
      <c r="G97" s="12"/>
    </row>
    <row r="98" spans="3:7" ht="16.5" x14ac:dyDescent="0.25">
      <c r="C98" s="31"/>
      <c r="D98" s="32"/>
      <c r="E98" s="33"/>
      <c r="F98" s="33"/>
      <c r="G98" s="13"/>
    </row>
  </sheetData>
  <protectedRanges>
    <protectedRange sqref="C95 F95" name="Rango1_1_1_1_2_1_1_1"/>
  </protectedRanges>
  <mergeCells count="14">
    <mergeCell ref="C96:F96"/>
    <mergeCell ref="C97:F97"/>
    <mergeCell ref="C91:D91"/>
    <mergeCell ref="C92:D92"/>
    <mergeCell ref="C93:D93"/>
    <mergeCell ref="C95:F95"/>
    <mergeCell ref="C4:E4"/>
    <mergeCell ref="C3:E3"/>
    <mergeCell ref="C7:E7"/>
    <mergeCell ref="C8:C9"/>
    <mergeCell ref="D8:D9"/>
    <mergeCell ref="E8:E9"/>
    <mergeCell ref="C6:E6"/>
    <mergeCell ref="C5:E5"/>
  </mergeCells>
  <pageMargins left="1.2598425196850394" right="0.55118110236220474" top="0.43307086614173229" bottom="0.27559055118110237" header="0.31496062992125984" footer="0.6692913385826772"/>
  <pageSetup paperSize="9" scale="4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U115"/>
  <sheetViews>
    <sheetView showGridLines="0" tabSelected="1" view="pageBreakPreview" topLeftCell="A77" zoomScale="48" zoomScaleNormal="91" zoomScaleSheetLayoutView="48" workbookViewId="0">
      <selection activeCell="B108" sqref="B108:Q108"/>
    </sheetView>
  </sheetViews>
  <sheetFormatPr defaultColWidth="11.42578125" defaultRowHeight="15" x14ac:dyDescent="0.25"/>
  <cols>
    <col min="1" max="1" width="3.140625" customWidth="1"/>
    <col min="2" max="2" width="203.7109375" customWidth="1"/>
    <col min="3" max="3" width="44.42578125" customWidth="1"/>
    <col min="4" max="4" width="45.140625" customWidth="1"/>
    <col min="5" max="5" width="42.28515625" customWidth="1"/>
    <col min="6" max="6" width="32.28515625" hidden="1" customWidth="1"/>
    <col min="7" max="7" width="30.85546875" hidden="1" customWidth="1"/>
    <col min="8" max="8" width="32" hidden="1" customWidth="1"/>
    <col min="9" max="9" width="31.5703125" hidden="1" customWidth="1"/>
    <col min="10" max="10" width="32.42578125" hidden="1" customWidth="1"/>
    <col min="11" max="11" width="30.42578125" hidden="1" customWidth="1"/>
    <col min="12" max="12" width="31.28515625" hidden="1" customWidth="1"/>
    <col min="13" max="13" width="31" hidden="1" customWidth="1"/>
    <col min="14" max="14" width="33.85546875" hidden="1" customWidth="1"/>
    <col min="15" max="15" width="30.7109375" hidden="1" customWidth="1"/>
    <col min="16" max="16" width="0.7109375" hidden="1" customWidth="1"/>
    <col min="17" max="17" width="41" customWidth="1"/>
    <col min="19" max="19" width="24.42578125" customWidth="1"/>
    <col min="20" max="20" width="15.85546875" customWidth="1"/>
  </cols>
  <sheetData>
    <row r="2" spans="2:19" ht="3" customHeight="1" x14ac:dyDescent="0.25"/>
    <row r="3" spans="2:19" ht="4.5" hidden="1" customHeight="1" x14ac:dyDescent="0.25"/>
    <row r="4" spans="2:19" ht="4.5" hidden="1" customHeight="1" x14ac:dyDescent="0.25"/>
    <row r="5" spans="2:19" ht="4.5" customHeight="1" x14ac:dyDescent="0.25"/>
    <row r="6" spans="2:19" ht="33.75" x14ac:dyDescent="0.25">
      <c r="B6" s="83" t="s">
        <v>92</v>
      </c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</row>
    <row r="7" spans="2:19" ht="36" x14ac:dyDescent="0.25">
      <c r="B7" s="85" t="s">
        <v>93</v>
      </c>
      <c r="C7" s="86"/>
      <c r="D7" s="86"/>
      <c r="E7" s="86"/>
      <c r="F7" s="86"/>
      <c r="G7" s="86"/>
      <c r="H7" s="86"/>
      <c r="I7" s="86"/>
      <c r="J7" s="86"/>
      <c r="K7" s="86"/>
      <c r="L7" s="86"/>
      <c r="M7" s="86"/>
      <c r="N7" s="86"/>
      <c r="O7" s="86"/>
      <c r="P7" s="86"/>
      <c r="Q7" s="86"/>
    </row>
    <row r="8" spans="2:19" ht="33.75" x14ac:dyDescent="0.25">
      <c r="B8" s="90">
        <v>45658</v>
      </c>
      <c r="C8" s="91"/>
      <c r="D8" s="91"/>
      <c r="E8" s="91"/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</row>
    <row r="9" spans="2:19" s="51" customFormat="1" ht="36" x14ac:dyDescent="0.5">
      <c r="B9" s="85" t="s">
        <v>95</v>
      </c>
      <c r="C9" s="86"/>
      <c r="D9" s="86"/>
      <c r="E9" s="86"/>
      <c r="F9" s="86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</row>
    <row r="10" spans="2:19" ht="28.5" customHeight="1" x14ac:dyDescent="0.25">
      <c r="B10" s="92" t="s">
        <v>76</v>
      </c>
      <c r="C10" s="92"/>
      <c r="D10" s="92"/>
      <c r="E10" s="92"/>
      <c r="F10" s="92"/>
      <c r="G10" s="92"/>
      <c r="H10" s="92"/>
      <c r="I10" s="92"/>
      <c r="J10" s="92"/>
      <c r="K10" s="92"/>
      <c r="L10" s="92"/>
      <c r="M10" s="92"/>
      <c r="N10" s="92"/>
      <c r="O10" s="92"/>
      <c r="P10" s="92"/>
      <c r="Q10" s="92"/>
    </row>
    <row r="11" spans="2:19" ht="34.5" customHeight="1" x14ac:dyDescent="0.25">
      <c r="B11" s="87" t="s">
        <v>66</v>
      </c>
      <c r="C11" s="88" t="s">
        <v>91</v>
      </c>
      <c r="D11" s="88" t="s">
        <v>90</v>
      </c>
      <c r="E11" s="93" t="s">
        <v>110</v>
      </c>
      <c r="F11" s="94"/>
      <c r="G11" s="94"/>
      <c r="H11" s="94"/>
      <c r="I11" s="94"/>
      <c r="J11" s="94"/>
      <c r="K11" s="94"/>
      <c r="L11" s="94"/>
      <c r="M11" s="94"/>
      <c r="N11" s="94"/>
      <c r="O11" s="94"/>
      <c r="P11" s="94"/>
      <c r="Q11" s="95"/>
    </row>
    <row r="12" spans="2:19" ht="36.75" customHeight="1" x14ac:dyDescent="0.5">
      <c r="B12" s="87"/>
      <c r="C12" s="89"/>
      <c r="D12" s="89"/>
      <c r="E12" s="67" t="s">
        <v>78</v>
      </c>
      <c r="F12" s="67" t="s">
        <v>79</v>
      </c>
      <c r="G12" s="67" t="s">
        <v>80</v>
      </c>
      <c r="H12" s="67" t="s">
        <v>81</v>
      </c>
      <c r="I12" s="68" t="s">
        <v>82</v>
      </c>
      <c r="J12" s="67" t="s">
        <v>83</v>
      </c>
      <c r="K12" s="68" t="s">
        <v>84</v>
      </c>
      <c r="L12" s="67" t="s">
        <v>85</v>
      </c>
      <c r="M12" s="67" t="s">
        <v>86</v>
      </c>
      <c r="N12" s="67" t="s">
        <v>87</v>
      </c>
      <c r="O12" s="67" t="s">
        <v>88</v>
      </c>
      <c r="P12" s="68" t="s">
        <v>89</v>
      </c>
      <c r="Q12" s="67" t="s">
        <v>77</v>
      </c>
    </row>
    <row r="13" spans="2:19" ht="34.5" customHeight="1" x14ac:dyDescent="0.5">
      <c r="B13" s="42" t="s">
        <v>0</v>
      </c>
      <c r="C13" s="52">
        <f>+C14+C20+C30+C40+C49+C57+C67+C72+C75+C79</f>
        <v>288421797</v>
      </c>
      <c r="D13" s="53">
        <f>+D14+D20+D30+D40+D49+D57+D68+D72+D75+D79</f>
        <v>0</v>
      </c>
      <c r="E13" s="52">
        <f>+E14+E20+E30+E40+E49+E57+E68+E72+E75</f>
        <v>10906348.350000001</v>
      </c>
      <c r="F13" s="52">
        <f>+F14+F20+F30+F40+F49+F57+F68+F72+F75</f>
        <v>0</v>
      </c>
      <c r="G13" s="52">
        <f>+G14+G20+G30+G40+G49+G57+G68+G72+G75</f>
        <v>0</v>
      </c>
      <c r="H13" s="52">
        <f t="shared" ref="H13:M13" si="0">+H14+H20+H30+H40+H49+H57+H68+H72+H75+H79</f>
        <v>0</v>
      </c>
      <c r="I13" s="52">
        <f t="shared" si="0"/>
        <v>0</v>
      </c>
      <c r="J13" s="52">
        <f t="shared" si="0"/>
        <v>0</v>
      </c>
      <c r="K13" s="52">
        <f t="shared" si="0"/>
        <v>0</v>
      </c>
      <c r="L13" s="52">
        <f t="shared" si="0"/>
        <v>0</v>
      </c>
      <c r="M13" s="52">
        <f t="shared" si="0"/>
        <v>0</v>
      </c>
      <c r="N13" s="52">
        <f>+N14+N20+N30+N40+N49+N57+N67+N72+N75+N79</f>
        <v>0</v>
      </c>
      <c r="O13" s="52">
        <f>+O14+O20+O30+O40+O49+O57+O67+O72+O75+O79</f>
        <v>0</v>
      </c>
      <c r="P13" s="52">
        <f>+P14+P20+P30+P40+P49+P57+P67+P72+P75+P79</f>
        <v>0</v>
      </c>
      <c r="Q13" s="52">
        <f>+Q14+Q20+Q30+Q40+Q49+Q57+Q67+Q72+Q75+Q79</f>
        <v>10906348.350000001</v>
      </c>
      <c r="S13" s="11"/>
    </row>
    <row r="14" spans="2:19" ht="33.75" customHeight="1" x14ac:dyDescent="0.45">
      <c r="B14" s="43" t="s">
        <v>1</v>
      </c>
      <c r="C14" s="54">
        <f>+C15+C16+C17+C18+C19</f>
        <v>150814000</v>
      </c>
      <c r="D14" s="55">
        <f>+D15+D16+D17+D18+D19</f>
        <v>0</v>
      </c>
      <c r="E14" s="56">
        <f t="shared" ref="E14:P14" si="1">+E15+E16+E17+E18+E19</f>
        <v>10248175.220000001</v>
      </c>
      <c r="F14" s="56">
        <f t="shared" si="1"/>
        <v>0</v>
      </c>
      <c r="G14" s="56">
        <f>+G15+G16+G17+G18+G19</f>
        <v>0</v>
      </c>
      <c r="H14" s="56">
        <f t="shared" si="1"/>
        <v>0</v>
      </c>
      <c r="I14" s="56">
        <f t="shared" si="1"/>
        <v>0</v>
      </c>
      <c r="J14" s="56">
        <f t="shared" si="1"/>
        <v>0</v>
      </c>
      <c r="K14" s="56">
        <f t="shared" si="1"/>
        <v>0</v>
      </c>
      <c r="L14" s="56">
        <f t="shared" si="1"/>
        <v>0</v>
      </c>
      <c r="M14" s="56">
        <f t="shared" si="1"/>
        <v>0</v>
      </c>
      <c r="N14" s="56">
        <f t="shared" si="1"/>
        <v>0</v>
      </c>
      <c r="O14" s="56">
        <f>+O15+O16+O17+O18+O19</f>
        <v>0</v>
      </c>
      <c r="P14" s="56">
        <f t="shared" si="1"/>
        <v>0</v>
      </c>
      <c r="Q14" s="56">
        <f t="shared" ref="Q14:Q80" si="2">+E14+F14+G14+H14+I14+J14+K14+L14+M14+N14+O14+P14</f>
        <v>10248175.220000001</v>
      </c>
      <c r="S14" s="16"/>
    </row>
    <row r="15" spans="2:19" ht="33" customHeight="1" x14ac:dyDescent="0.45">
      <c r="B15" s="44" t="s">
        <v>2</v>
      </c>
      <c r="C15" s="57">
        <v>116436835</v>
      </c>
      <c r="D15" s="58">
        <v>0</v>
      </c>
      <c r="E15" s="59">
        <v>8740000</v>
      </c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>
        <f t="shared" si="2"/>
        <v>8740000</v>
      </c>
    </row>
    <row r="16" spans="2:19" ht="32.25" customHeight="1" x14ac:dyDescent="0.45">
      <c r="B16" s="44" t="s">
        <v>3</v>
      </c>
      <c r="C16" s="57">
        <v>18057453</v>
      </c>
      <c r="D16" s="58">
        <v>0</v>
      </c>
      <c r="E16" s="59">
        <v>193500</v>
      </c>
      <c r="F16" s="60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59">
        <v>706583.32</v>
      </c>
    </row>
    <row r="17" spans="2:21" ht="30.75" customHeight="1" x14ac:dyDescent="0.45">
      <c r="B17" s="44" t="s">
        <v>4</v>
      </c>
      <c r="C17" s="57">
        <v>0</v>
      </c>
      <c r="D17" s="58">
        <v>0</v>
      </c>
      <c r="E17" s="59">
        <v>0</v>
      </c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>
        <f t="shared" si="2"/>
        <v>0</v>
      </c>
    </row>
    <row r="18" spans="2:21" ht="27.75" customHeight="1" x14ac:dyDescent="0.45">
      <c r="B18" s="44" t="s">
        <v>5</v>
      </c>
      <c r="C18" s="57">
        <v>0</v>
      </c>
      <c r="D18" s="58">
        <v>0</v>
      </c>
      <c r="E18" s="59">
        <v>0</v>
      </c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>
        <f>+E18+F18+G18+H18+I18+J18+K18+L18+M18+N18+O18+P18</f>
        <v>0</v>
      </c>
    </row>
    <row r="19" spans="2:21" ht="26.25" customHeight="1" x14ac:dyDescent="0.45">
      <c r="B19" s="44" t="s">
        <v>6</v>
      </c>
      <c r="C19" s="57">
        <v>16319712</v>
      </c>
      <c r="D19" s="58">
        <v>0</v>
      </c>
      <c r="E19" s="59">
        <v>1314675.22</v>
      </c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>
        <f>+E19+F19+G19+H19+I19+J19+K19+L19+M19+N19+O19+P19</f>
        <v>1314675.22</v>
      </c>
    </row>
    <row r="20" spans="2:21" ht="30" customHeight="1" x14ac:dyDescent="0.45">
      <c r="B20" s="43" t="s">
        <v>7</v>
      </c>
      <c r="C20" s="54">
        <f>+C21+C22+C23+C24+C25+C26+C27+C28+C29</f>
        <v>23357056</v>
      </c>
      <c r="D20" s="55">
        <f>+D21+D22+D23+D24+D25+D26+D27+D28+D29</f>
        <v>0</v>
      </c>
      <c r="E20" s="56">
        <f t="shared" ref="E20:M20" si="3">+E21+E22+E23+E24+E25+E26+E27+E28+E29</f>
        <v>658173.12999999989</v>
      </c>
      <c r="F20" s="56">
        <f t="shared" si="3"/>
        <v>0</v>
      </c>
      <c r="G20" s="56">
        <f>+G21+G22+G23+G24+G25+G26+G27+G28+G29</f>
        <v>0</v>
      </c>
      <c r="H20" s="56">
        <f>+H21+H22+H23+H24+H25+H26+H27+H28+H29</f>
        <v>0</v>
      </c>
      <c r="I20" s="56">
        <f t="shared" si="3"/>
        <v>0</v>
      </c>
      <c r="J20" s="56">
        <f t="shared" si="3"/>
        <v>0</v>
      </c>
      <c r="K20" s="56">
        <f t="shared" si="3"/>
        <v>0</v>
      </c>
      <c r="L20" s="56">
        <f t="shared" si="3"/>
        <v>0</v>
      </c>
      <c r="M20" s="56">
        <f t="shared" si="3"/>
        <v>0</v>
      </c>
      <c r="N20" s="56">
        <f>+N21+N22+N23+N24+N25+N26+N27+N28+N29</f>
        <v>0</v>
      </c>
      <c r="O20" s="56">
        <f>+O21+O22+O23+O24+O25+O26+O27+O28+O29</f>
        <v>0</v>
      </c>
      <c r="P20" s="56">
        <f>+P21+P22+P23+P24+P25+P26+P27+P28+P29</f>
        <v>0</v>
      </c>
      <c r="Q20" s="56">
        <f t="shared" si="2"/>
        <v>658173.12999999989</v>
      </c>
      <c r="S20" s="11"/>
    </row>
    <row r="21" spans="2:21" ht="31.5" customHeight="1" x14ac:dyDescent="0.45">
      <c r="B21" s="44" t="s">
        <v>8</v>
      </c>
      <c r="C21" s="57">
        <v>4400000</v>
      </c>
      <c r="D21" s="58">
        <v>0</v>
      </c>
      <c r="E21" s="59">
        <v>272236.28999999998</v>
      </c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>
        <f t="shared" si="2"/>
        <v>272236.28999999998</v>
      </c>
    </row>
    <row r="22" spans="2:21" ht="27" customHeight="1" x14ac:dyDescent="0.45">
      <c r="B22" s="44" t="s">
        <v>9</v>
      </c>
      <c r="C22" s="57">
        <v>850000</v>
      </c>
      <c r="D22" s="58">
        <v>0</v>
      </c>
      <c r="E22" s="59">
        <v>0</v>
      </c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>
        <f t="shared" si="2"/>
        <v>0</v>
      </c>
      <c r="S22" s="16"/>
    </row>
    <row r="23" spans="2:21" ht="27" customHeight="1" x14ac:dyDescent="0.45">
      <c r="B23" s="44" t="s">
        <v>10</v>
      </c>
      <c r="C23" s="57">
        <v>3886800</v>
      </c>
      <c r="D23" s="58">
        <v>0</v>
      </c>
      <c r="E23" s="59">
        <v>178238.54</v>
      </c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>
        <f t="shared" si="2"/>
        <v>178238.54</v>
      </c>
    </row>
    <row r="24" spans="2:21" ht="26.25" customHeight="1" x14ac:dyDescent="0.45">
      <c r="B24" s="44" t="s">
        <v>11</v>
      </c>
      <c r="C24" s="57">
        <v>382310</v>
      </c>
      <c r="D24" s="58">
        <v>0</v>
      </c>
      <c r="E24" s="59">
        <v>0</v>
      </c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>
        <f t="shared" si="2"/>
        <v>0</v>
      </c>
    </row>
    <row r="25" spans="2:21" ht="30" customHeight="1" x14ac:dyDescent="0.45">
      <c r="B25" s="44" t="s">
        <v>12</v>
      </c>
      <c r="C25" s="57">
        <v>2590856</v>
      </c>
      <c r="D25" s="58">
        <v>0</v>
      </c>
      <c r="E25" s="59">
        <v>0</v>
      </c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>
        <f t="shared" si="2"/>
        <v>0</v>
      </c>
    </row>
    <row r="26" spans="2:21" ht="26.25" customHeight="1" x14ac:dyDescent="0.45">
      <c r="B26" s="44" t="s">
        <v>13</v>
      </c>
      <c r="C26" s="57">
        <v>4476879</v>
      </c>
      <c r="D26" s="58">
        <v>0</v>
      </c>
      <c r="E26" s="59">
        <v>207698.3</v>
      </c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>
        <f>+E26+F26+G26+H26+I26+J26+K26+L26+M26+N26+O26+P26</f>
        <v>207698.3</v>
      </c>
    </row>
    <row r="27" spans="2:21" ht="39.75" customHeight="1" x14ac:dyDescent="0.45">
      <c r="B27" s="46" t="s">
        <v>120</v>
      </c>
      <c r="C27" s="57">
        <v>2598200</v>
      </c>
      <c r="D27" s="58">
        <v>0</v>
      </c>
      <c r="E27" s="59">
        <v>0</v>
      </c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>
        <f t="shared" si="2"/>
        <v>0</v>
      </c>
    </row>
    <row r="28" spans="2:21" ht="29.25" customHeight="1" x14ac:dyDescent="0.45">
      <c r="B28" s="46" t="s">
        <v>15</v>
      </c>
      <c r="C28" s="57">
        <v>2892011</v>
      </c>
      <c r="D28" s="58">
        <v>0</v>
      </c>
      <c r="E28" s="59">
        <v>0</v>
      </c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>
        <f t="shared" si="2"/>
        <v>0</v>
      </c>
    </row>
    <row r="29" spans="2:21" ht="27.75" customHeight="1" x14ac:dyDescent="0.45">
      <c r="B29" s="44" t="s">
        <v>16</v>
      </c>
      <c r="C29" s="57">
        <v>1280000</v>
      </c>
      <c r="D29" s="58">
        <v>0</v>
      </c>
      <c r="E29" s="59">
        <v>0</v>
      </c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>
        <f t="shared" si="2"/>
        <v>0</v>
      </c>
      <c r="S29" s="49"/>
      <c r="T29" s="50"/>
    </row>
    <row r="30" spans="2:21" ht="27" customHeight="1" x14ac:dyDescent="0.45">
      <c r="B30" s="43" t="s">
        <v>17</v>
      </c>
      <c r="C30" s="54">
        <f>+C31+C32+C33+C34+C35+C36+C37+C38+C39</f>
        <v>10389129</v>
      </c>
      <c r="D30" s="54">
        <f t="shared" ref="D30:E30" si="4">+D31+D32+D33+D34+D35+D36+D37+D38+D39</f>
        <v>0</v>
      </c>
      <c r="E30" s="54">
        <f t="shared" si="4"/>
        <v>0</v>
      </c>
      <c r="F30" s="56">
        <f t="shared" ref="F30:P30" si="5">+F31+F32+F33+F34+F35+F36+F37+F38+F39</f>
        <v>0</v>
      </c>
      <c r="G30" s="56">
        <f t="shared" si="5"/>
        <v>0</v>
      </c>
      <c r="H30" s="56">
        <f t="shared" si="5"/>
        <v>0</v>
      </c>
      <c r="I30" s="56">
        <f t="shared" si="5"/>
        <v>0</v>
      </c>
      <c r="J30" s="56">
        <f t="shared" si="5"/>
        <v>0</v>
      </c>
      <c r="K30" s="56">
        <f t="shared" si="5"/>
        <v>0</v>
      </c>
      <c r="L30" s="56">
        <f t="shared" si="5"/>
        <v>0</v>
      </c>
      <c r="M30" s="56">
        <f t="shared" si="5"/>
        <v>0</v>
      </c>
      <c r="N30" s="62">
        <f t="shared" si="5"/>
        <v>0</v>
      </c>
      <c r="O30" s="56">
        <f>+O31+O32+O33+O34+O35+O36+O37+O38+O39</f>
        <v>0</v>
      </c>
      <c r="P30" s="56">
        <f t="shared" si="5"/>
        <v>0</v>
      </c>
      <c r="Q30" s="56">
        <f>+Q31+Q32+Q33+Q34+Q35+Q36+Q37+Q38+Q39</f>
        <v>0</v>
      </c>
      <c r="R30" s="11"/>
      <c r="S30" s="49"/>
      <c r="T30" s="49"/>
      <c r="U30" s="11"/>
    </row>
    <row r="31" spans="2:21" ht="32.25" customHeight="1" x14ac:dyDescent="0.45">
      <c r="B31" s="44" t="s">
        <v>18</v>
      </c>
      <c r="C31" s="57">
        <v>500000</v>
      </c>
      <c r="D31" s="58">
        <v>0</v>
      </c>
      <c r="E31" s="59">
        <v>0</v>
      </c>
      <c r="F31" s="59"/>
      <c r="G31" s="59"/>
      <c r="H31" s="59"/>
      <c r="I31" s="59"/>
      <c r="J31" s="59"/>
      <c r="K31" s="59"/>
      <c r="L31" s="59"/>
      <c r="M31" s="59"/>
      <c r="N31" s="61"/>
      <c r="O31" s="59"/>
      <c r="P31" s="59"/>
      <c r="Q31" s="59">
        <f t="shared" si="2"/>
        <v>0</v>
      </c>
      <c r="S31" s="49"/>
      <c r="T31" s="50"/>
    </row>
    <row r="32" spans="2:21" ht="23.25" customHeight="1" x14ac:dyDescent="0.45">
      <c r="B32" s="44" t="s">
        <v>19</v>
      </c>
      <c r="C32" s="57">
        <v>443500</v>
      </c>
      <c r="D32" s="58">
        <v>0</v>
      </c>
      <c r="E32" s="59">
        <v>0</v>
      </c>
      <c r="F32" s="59"/>
      <c r="G32" s="59"/>
      <c r="H32" s="59"/>
      <c r="I32" s="59"/>
      <c r="J32" s="59"/>
      <c r="K32" s="59"/>
      <c r="L32" s="59"/>
      <c r="M32" s="59"/>
      <c r="N32" s="61"/>
      <c r="O32" s="59"/>
      <c r="P32" s="59"/>
      <c r="Q32" s="59">
        <f t="shared" si="2"/>
        <v>0</v>
      </c>
      <c r="R32" s="16"/>
      <c r="S32" s="16"/>
      <c r="T32" s="16"/>
      <c r="U32" s="16"/>
    </row>
    <row r="33" spans="2:20" ht="27.75" customHeight="1" x14ac:dyDescent="0.45">
      <c r="B33" s="44" t="s">
        <v>20</v>
      </c>
      <c r="C33" s="57">
        <v>682500</v>
      </c>
      <c r="D33" s="58">
        <v>0</v>
      </c>
      <c r="E33" s="59">
        <v>0</v>
      </c>
      <c r="F33" s="59"/>
      <c r="G33" s="59"/>
      <c r="H33" s="59"/>
      <c r="I33" s="59"/>
      <c r="J33" s="59"/>
      <c r="K33" s="59"/>
      <c r="L33" s="59"/>
      <c r="M33" s="59"/>
      <c r="N33" s="61"/>
      <c r="O33" s="59"/>
      <c r="P33" s="59"/>
      <c r="Q33" s="59">
        <f t="shared" si="2"/>
        <v>0</v>
      </c>
      <c r="T33" s="11"/>
    </row>
    <row r="34" spans="2:20" ht="30.75" customHeight="1" x14ac:dyDescent="0.45">
      <c r="B34" s="44" t="s">
        <v>21</v>
      </c>
      <c r="C34" s="57">
        <v>50000</v>
      </c>
      <c r="D34" s="58">
        <v>0</v>
      </c>
      <c r="E34" s="59">
        <v>0</v>
      </c>
      <c r="F34" s="59"/>
      <c r="G34" s="59"/>
      <c r="H34" s="59"/>
      <c r="I34" s="59"/>
      <c r="J34" s="59"/>
      <c r="K34" s="59"/>
      <c r="L34" s="59"/>
      <c r="M34" s="59"/>
      <c r="N34" s="61"/>
      <c r="O34" s="59"/>
      <c r="P34" s="59"/>
      <c r="Q34" s="59">
        <f t="shared" si="2"/>
        <v>0</v>
      </c>
      <c r="T34" s="11"/>
    </row>
    <row r="35" spans="2:20" ht="27.75" customHeight="1" x14ac:dyDescent="0.45">
      <c r="B35" s="44" t="s">
        <v>22</v>
      </c>
      <c r="C35" s="57">
        <v>642000</v>
      </c>
      <c r="D35" s="58">
        <v>0</v>
      </c>
      <c r="E35" s="59">
        <v>0</v>
      </c>
      <c r="F35" s="59"/>
      <c r="G35" s="59"/>
      <c r="H35" s="59"/>
      <c r="I35" s="59"/>
      <c r="J35" s="59"/>
      <c r="K35" s="59"/>
      <c r="L35" s="59"/>
      <c r="M35" s="59"/>
      <c r="N35" s="61"/>
      <c r="O35" s="59"/>
      <c r="P35" s="59"/>
      <c r="Q35" s="59">
        <f t="shared" si="2"/>
        <v>0</v>
      </c>
      <c r="T35" s="11"/>
    </row>
    <row r="36" spans="2:20" ht="28.5" customHeight="1" x14ac:dyDescent="0.45">
      <c r="B36" s="44" t="s">
        <v>23</v>
      </c>
      <c r="C36" s="57">
        <v>212000</v>
      </c>
      <c r="D36" s="58">
        <v>0</v>
      </c>
      <c r="E36" s="59">
        <v>0</v>
      </c>
      <c r="F36" s="59"/>
      <c r="G36" s="59"/>
      <c r="H36" s="59"/>
      <c r="I36" s="59"/>
      <c r="J36" s="59"/>
      <c r="K36" s="59"/>
      <c r="L36" s="59"/>
      <c r="M36" s="59"/>
      <c r="N36" s="61"/>
      <c r="O36" s="59"/>
      <c r="P36" s="59"/>
      <c r="Q36" s="59">
        <f t="shared" si="2"/>
        <v>0</v>
      </c>
    </row>
    <row r="37" spans="2:20" ht="30" x14ac:dyDescent="0.45">
      <c r="B37" s="46" t="s">
        <v>24</v>
      </c>
      <c r="C37" s="57">
        <v>5084260</v>
      </c>
      <c r="D37" s="58">
        <v>0</v>
      </c>
      <c r="E37" s="59">
        <v>0</v>
      </c>
      <c r="F37" s="59"/>
      <c r="G37" s="59"/>
      <c r="H37" s="59"/>
      <c r="I37" s="59"/>
      <c r="J37" s="59"/>
      <c r="K37" s="59"/>
      <c r="L37" s="59"/>
      <c r="M37" s="59"/>
      <c r="N37" s="61"/>
      <c r="O37" s="59"/>
      <c r="P37" s="59"/>
      <c r="Q37" s="59">
        <f t="shared" si="2"/>
        <v>0</v>
      </c>
    </row>
    <row r="38" spans="2:20" ht="32.25" customHeight="1" x14ac:dyDescent="0.45">
      <c r="B38" s="46" t="s">
        <v>113</v>
      </c>
      <c r="C38" s="57">
        <v>0</v>
      </c>
      <c r="D38" s="58">
        <v>0</v>
      </c>
      <c r="E38" s="59">
        <v>0</v>
      </c>
      <c r="F38" s="59"/>
      <c r="G38" s="59"/>
      <c r="H38" s="59"/>
      <c r="I38" s="59"/>
      <c r="J38" s="59"/>
      <c r="K38" s="59"/>
      <c r="L38" s="59"/>
      <c r="M38" s="59"/>
      <c r="N38" s="61"/>
      <c r="O38" s="59"/>
      <c r="P38" s="59"/>
      <c r="Q38" s="59">
        <f t="shared" si="2"/>
        <v>0</v>
      </c>
    </row>
    <row r="39" spans="2:20" ht="26.25" customHeight="1" x14ac:dyDescent="0.45">
      <c r="B39" s="44" t="s">
        <v>26</v>
      </c>
      <c r="C39" s="57">
        <v>2774869</v>
      </c>
      <c r="D39" s="58">
        <v>0</v>
      </c>
      <c r="E39" s="59">
        <v>0</v>
      </c>
      <c r="F39" s="59"/>
      <c r="G39" s="59"/>
      <c r="H39" s="59"/>
      <c r="I39" s="59"/>
      <c r="J39" s="59"/>
      <c r="K39" s="59"/>
      <c r="L39" s="59"/>
      <c r="M39" s="59"/>
      <c r="N39" s="61"/>
      <c r="O39" s="59"/>
      <c r="P39" s="59"/>
      <c r="Q39" s="59">
        <f t="shared" si="2"/>
        <v>0</v>
      </c>
    </row>
    <row r="40" spans="2:20" ht="27" customHeight="1" x14ac:dyDescent="0.45">
      <c r="B40" s="43" t="s">
        <v>27</v>
      </c>
      <c r="C40" s="54">
        <f>+C41+C42+C43+C44+C45+C46+C47+C48</f>
        <v>101440000</v>
      </c>
      <c r="D40" s="54">
        <f t="shared" ref="D40:P40" si="6">+D41+D42+D43+D44+D45+D46+D47+D48</f>
        <v>0</v>
      </c>
      <c r="E40" s="54">
        <f t="shared" si="6"/>
        <v>0</v>
      </c>
      <c r="F40" s="54">
        <f t="shared" si="6"/>
        <v>0</v>
      </c>
      <c r="G40" s="54">
        <f t="shared" si="6"/>
        <v>0</v>
      </c>
      <c r="H40" s="54">
        <f t="shared" si="6"/>
        <v>0</v>
      </c>
      <c r="I40" s="54">
        <f t="shared" si="6"/>
        <v>0</v>
      </c>
      <c r="J40" s="54">
        <f t="shared" si="6"/>
        <v>0</v>
      </c>
      <c r="K40" s="54">
        <f t="shared" si="6"/>
        <v>0</v>
      </c>
      <c r="L40" s="54">
        <f t="shared" si="6"/>
        <v>0</v>
      </c>
      <c r="M40" s="54">
        <f t="shared" si="6"/>
        <v>0</v>
      </c>
      <c r="N40" s="54">
        <f t="shared" si="6"/>
        <v>0</v>
      </c>
      <c r="O40" s="54">
        <f t="shared" si="6"/>
        <v>0</v>
      </c>
      <c r="P40" s="54">
        <f t="shared" si="6"/>
        <v>0</v>
      </c>
      <c r="Q40" s="56">
        <f t="shared" si="2"/>
        <v>0</v>
      </c>
    </row>
    <row r="41" spans="2:20" ht="34.5" customHeight="1" x14ac:dyDescent="0.45">
      <c r="B41" s="44" t="s">
        <v>28</v>
      </c>
      <c r="C41" s="57">
        <v>1440000</v>
      </c>
      <c r="D41" s="58">
        <v>0</v>
      </c>
      <c r="E41" s="59">
        <v>0</v>
      </c>
      <c r="F41" s="59">
        <v>0</v>
      </c>
      <c r="G41" s="59">
        <v>0</v>
      </c>
      <c r="H41" s="59">
        <v>0</v>
      </c>
      <c r="I41" s="59">
        <v>0</v>
      </c>
      <c r="J41" s="59">
        <v>0</v>
      </c>
      <c r="K41" s="59">
        <v>0</v>
      </c>
      <c r="L41" s="59">
        <v>0</v>
      </c>
      <c r="M41" s="59">
        <v>0</v>
      </c>
      <c r="N41" s="61">
        <v>0</v>
      </c>
      <c r="O41" s="59">
        <v>0</v>
      </c>
      <c r="P41" s="59">
        <v>0</v>
      </c>
      <c r="Q41" s="59">
        <f t="shared" si="2"/>
        <v>0</v>
      </c>
    </row>
    <row r="42" spans="2:20" ht="30.75" customHeight="1" x14ac:dyDescent="0.45">
      <c r="B42" s="46" t="s">
        <v>29</v>
      </c>
      <c r="C42" s="57">
        <v>0</v>
      </c>
      <c r="D42" s="58">
        <v>0</v>
      </c>
      <c r="E42" s="59">
        <v>0</v>
      </c>
      <c r="F42" s="59">
        <v>0</v>
      </c>
      <c r="G42" s="59">
        <v>0</v>
      </c>
      <c r="H42" s="59">
        <v>0</v>
      </c>
      <c r="I42" s="59">
        <v>0</v>
      </c>
      <c r="J42" s="59">
        <v>0</v>
      </c>
      <c r="K42" s="59">
        <v>0</v>
      </c>
      <c r="L42" s="59">
        <v>0</v>
      </c>
      <c r="M42" s="59">
        <v>0</v>
      </c>
      <c r="N42" s="61">
        <v>0</v>
      </c>
      <c r="O42" s="59">
        <v>0</v>
      </c>
      <c r="P42" s="59">
        <v>0</v>
      </c>
      <c r="Q42" s="59">
        <f t="shared" si="2"/>
        <v>0</v>
      </c>
    </row>
    <row r="43" spans="2:20" ht="30.75" customHeight="1" x14ac:dyDescent="0.45">
      <c r="B43" s="46" t="s">
        <v>30</v>
      </c>
      <c r="C43" s="57">
        <v>0</v>
      </c>
      <c r="D43" s="58">
        <v>0</v>
      </c>
      <c r="E43" s="59">
        <v>0</v>
      </c>
      <c r="F43" s="59">
        <v>0</v>
      </c>
      <c r="G43" s="59">
        <v>0</v>
      </c>
      <c r="H43" s="59">
        <v>0</v>
      </c>
      <c r="I43" s="59">
        <v>0</v>
      </c>
      <c r="J43" s="59">
        <v>0</v>
      </c>
      <c r="K43" s="59">
        <v>0</v>
      </c>
      <c r="L43" s="59">
        <v>0</v>
      </c>
      <c r="M43" s="59">
        <v>0</v>
      </c>
      <c r="N43" s="61">
        <v>0</v>
      </c>
      <c r="O43" s="59">
        <v>0</v>
      </c>
      <c r="P43" s="59">
        <v>0</v>
      </c>
      <c r="Q43" s="59">
        <f t="shared" si="2"/>
        <v>0</v>
      </c>
    </row>
    <row r="44" spans="2:20" ht="33" customHeight="1" x14ac:dyDescent="0.45">
      <c r="B44" s="46" t="s">
        <v>31</v>
      </c>
      <c r="C44" s="57">
        <v>100000000</v>
      </c>
      <c r="D44" s="58">
        <v>0</v>
      </c>
      <c r="E44" s="59">
        <v>0</v>
      </c>
      <c r="F44" s="59">
        <v>0</v>
      </c>
      <c r="G44" s="59">
        <v>0</v>
      </c>
      <c r="H44" s="59">
        <v>0</v>
      </c>
      <c r="I44" s="59">
        <v>0</v>
      </c>
      <c r="J44" s="59">
        <v>0</v>
      </c>
      <c r="K44" s="59">
        <v>0</v>
      </c>
      <c r="L44" s="59">
        <v>0</v>
      </c>
      <c r="M44" s="59">
        <v>0</v>
      </c>
      <c r="N44" s="59">
        <v>0</v>
      </c>
      <c r="O44" s="59">
        <v>0</v>
      </c>
      <c r="P44" s="59">
        <v>0</v>
      </c>
      <c r="Q44" s="59">
        <f t="shared" si="2"/>
        <v>0</v>
      </c>
    </row>
    <row r="45" spans="2:20" ht="30" customHeight="1" x14ac:dyDescent="0.45">
      <c r="B45" s="46" t="s">
        <v>32</v>
      </c>
      <c r="C45" s="57">
        <v>0</v>
      </c>
      <c r="D45" s="58">
        <v>0</v>
      </c>
      <c r="E45" s="59">
        <v>0</v>
      </c>
      <c r="F45" s="59">
        <v>0</v>
      </c>
      <c r="G45" s="59">
        <v>0</v>
      </c>
      <c r="H45" s="59">
        <v>0</v>
      </c>
      <c r="I45" s="59">
        <v>0</v>
      </c>
      <c r="J45" s="59">
        <v>0</v>
      </c>
      <c r="K45" s="59">
        <v>0</v>
      </c>
      <c r="L45" s="59">
        <v>0</v>
      </c>
      <c r="M45" s="59">
        <v>0</v>
      </c>
      <c r="N45" s="59">
        <v>0</v>
      </c>
      <c r="O45" s="59">
        <v>0</v>
      </c>
      <c r="P45" s="59">
        <v>0</v>
      </c>
      <c r="Q45" s="59">
        <f t="shared" si="2"/>
        <v>0</v>
      </c>
    </row>
    <row r="46" spans="2:20" ht="25.5" customHeight="1" x14ac:dyDescent="0.45">
      <c r="B46" s="44" t="s">
        <v>33</v>
      </c>
      <c r="C46" s="57">
        <v>0</v>
      </c>
      <c r="D46" s="58">
        <v>0</v>
      </c>
      <c r="E46" s="59">
        <v>0</v>
      </c>
      <c r="F46" s="59">
        <v>0</v>
      </c>
      <c r="G46" s="59">
        <v>0</v>
      </c>
      <c r="H46" s="59">
        <v>0</v>
      </c>
      <c r="I46" s="59">
        <v>0</v>
      </c>
      <c r="J46" s="59">
        <v>0</v>
      </c>
      <c r="K46" s="59">
        <v>0</v>
      </c>
      <c r="L46" s="59">
        <v>0</v>
      </c>
      <c r="M46" s="59">
        <v>0</v>
      </c>
      <c r="N46" s="59">
        <v>0</v>
      </c>
      <c r="O46" s="59">
        <v>0</v>
      </c>
      <c r="P46" s="59">
        <v>0</v>
      </c>
      <c r="Q46" s="59">
        <f t="shared" si="2"/>
        <v>0</v>
      </c>
    </row>
    <row r="47" spans="2:20" ht="30" customHeight="1" x14ac:dyDescent="0.45">
      <c r="B47" s="44" t="s">
        <v>34</v>
      </c>
      <c r="C47" s="57">
        <v>0</v>
      </c>
      <c r="D47" s="58">
        <v>0</v>
      </c>
      <c r="E47" s="59">
        <v>0</v>
      </c>
      <c r="F47" s="59">
        <v>0</v>
      </c>
      <c r="G47" s="59">
        <v>0</v>
      </c>
      <c r="H47" s="59">
        <v>0</v>
      </c>
      <c r="I47" s="59">
        <v>0</v>
      </c>
      <c r="J47" s="59">
        <v>0</v>
      </c>
      <c r="K47" s="59">
        <v>0</v>
      </c>
      <c r="L47" s="59">
        <v>0</v>
      </c>
      <c r="M47" s="59">
        <v>0</v>
      </c>
      <c r="N47" s="59">
        <v>0</v>
      </c>
      <c r="O47" s="59">
        <v>0</v>
      </c>
      <c r="P47" s="59">
        <v>0</v>
      </c>
      <c r="Q47" s="59">
        <f t="shared" si="2"/>
        <v>0</v>
      </c>
    </row>
    <row r="48" spans="2:20" ht="29.25" customHeight="1" x14ac:dyDescent="0.45">
      <c r="B48" s="46" t="s">
        <v>35</v>
      </c>
      <c r="C48" s="57">
        <v>0</v>
      </c>
      <c r="D48" s="58">
        <v>0</v>
      </c>
      <c r="E48" s="59">
        <v>0</v>
      </c>
      <c r="F48" s="59">
        <v>0</v>
      </c>
      <c r="G48" s="59">
        <v>0</v>
      </c>
      <c r="H48" s="59">
        <v>0</v>
      </c>
      <c r="I48" s="59">
        <v>0</v>
      </c>
      <c r="J48" s="59">
        <v>0</v>
      </c>
      <c r="K48" s="59">
        <v>0</v>
      </c>
      <c r="L48" s="59">
        <v>0</v>
      </c>
      <c r="M48" s="59">
        <v>0</v>
      </c>
      <c r="N48" s="59">
        <v>0</v>
      </c>
      <c r="O48" s="59">
        <v>0</v>
      </c>
      <c r="P48" s="59">
        <v>0</v>
      </c>
      <c r="Q48" s="59">
        <f t="shared" si="2"/>
        <v>0</v>
      </c>
    </row>
    <row r="49" spans="2:17" ht="30" x14ac:dyDescent="0.45">
      <c r="B49" s="43" t="s">
        <v>36</v>
      </c>
      <c r="C49" s="54">
        <f>+C50+C51+C52+C53+C54+C55+C56</f>
        <v>0</v>
      </c>
      <c r="D49" s="54">
        <f t="shared" ref="D49:Q49" si="7">+D50+D51+D52+D53+D54+D55+D56</f>
        <v>0</v>
      </c>
      <c r="E49" s="54">
        <f t="shared" si="7"/>
        <v>0</v>
      </c>
      <c r="F49" s="54">
        <f t="shared" si="7"/>
        <v>0</v>
      </c>
      <c r="G49" s="54">
        <f t="shared" si="7"/>
        <v>0</v>
      </c>
      <c r="H49" s="54">
        <f t="shared" si="7"/>
        <v>0</v>
      </c>
      <c r="I49" s="54">
        <f t="shared" si="7"/>
        <v>0</v>
      </c>
      <c r="J49" s="54">
        <f t="shared" si="7"/>
        <v>0</v>
      </c>
      <c r="K49" s="54">
        <f t="shared" si="7"/>
        <v>0</v>
      </c>
      <c r="L49" s="54">
        <f t="shared" si="7"/>
        <v>0</v>
      </c>
      <c r="M49" s="54">
        <f t="shared" si="7"/>
        <v>0</v>
      </c>
      <c r="N49" s="54">
        <f t="shared" si="7"/>
        <v>0</v>
      </c>
      <c r="O49" s="54">
        <f t="shared" si="7"/>
        <v>0</v>
      </c>
      <c r="P49" s="54">
        <f t="shared" si="7"/>
        <v>0</v>
      </c>
      <c r="Q49" s="54">
        <f t="shared" si="7"/>
        <v>0</v>
      </c>
    </row>
    <row r="50" spans="2:17" ht="30" customHeight="1" x14ac:dyDescent="0.45">
      <c r="B50" s="44" t="s">
        <v>37</v>
      </c>
      <c r="C50" s="57">
        <v>0</v>
      </c>
      <c r="D50" s="58">
        <v>0</v>
      </c>
      <c r="E50" s="59">
        <v>0</v>
      </c>
      <c r="F50" s="59">
        <v>0</v>
      </c>
      <c r="G50" s="59">
        <v>0</v>
      </c>
      <c r="H50" s="59">
        <v>0</v>
      </c>
      <c r="I50" s="59">
        <v>0</v>
      </c>
      <c r="J50" s="59">
        <v>0</v>
      </c>
      <c r="K50" s="59">
        <v>0</v>
      </c>
      <c r="L50" s="59">
        <v>0</v>
      </c>
      <c r="M50" s="59">
        <v>0</v>
      </c>
      <c r="N50" s="59">
        <v>0</v>
      </c>
      <c r="O50" s="59">
        <v>0</v>
      </c>
      <c r="P50" s="59">
        <v>0</v>
      </c>
      <c r="Q50" s="59">
        <f t="shared" si="2"/>
        <v>0</v>
      </c>
    </row>
    <row r="51" spans="2:17" ht="30" x14ac:dyDescent="0.45">
      <c r="B51" s="46" t="s">
        <v>38</v>
      </c>
      <c r="C51" s="57">
        <v>0</v>
      </c>
      <c r="D51" s="58">
        <v>0</v>
      </c>
      <c r="E51" s="59">
        <v>0</v>
      </c>
      <c r="F51" s="59">
        <v>0</v>
      </c>
      <c r="G51" s="59">
        <v>0</v>
      </c>
      <c r="H51" s="59">
        <v>0</v>
      </c>
      <c r="I51" s="59">
        <v>0</v>
      </c>
      <c r="J51" s="59">
        <v>0</v>
      </c>
      <c r="K51" s="59">
        <v>0</v>
      </c>
      <c r="L51" s="59">
        <v>0</v>
      </c>
      <c r="M51" s="59">
        <v>0</v>
      </c>
      <c r="N51" s="59">
        <v>0</v>
      </c>
      <c r="O51" s="59">
        <v>0</v>
      </c>
      <c r="P51" s="59">
        <v>0</v>
      </c>
      <c r="Q51" s="59">
        <f t="shared" si="2"/>
        <v>0</v>
      </c>
    </row>
    <row r="52" spans="2:17" ht="33" customHeight="1" x14ac:dyDescent="0.45">
      <c r="B52" s="46" t="s">
        <v>39</v>
      </c>
      <c r="C52" s="57">
        <v>0</v>
      </c>
      <c r="D52" s="58">
        <v>0</v>
      </c>
      <c r="E52" s="59">
        <v>0</v>
      </c>
      <c r="F52" s="59">
        <v>0</v>
      </c>
      <c r="G52" s="59">
        <v>0</v>
      </c>
      <c r="H52" s="59">
        <v>0</v>
      </c>
      <c r="I52" s="59">
        <v>0</v>
      </c>
      <c r="J52" s="59">
        <v>0</v>
      </c>
      <c r="K52" s="59">
        <v>0</v>
      </c>
      <c r="L52" s="59">
        <v>0</v>
      </c>
      <c r="M52" s="59">
        <v>0</v>
      </c>
      <c r="N52" s="59">
        <v>0</v>
      </c>
      <c r="O52" s="59">
        <v>0</v>
      </c>
      <c r="P52" s="59">
        <v>0</v>
      </c>
      <c r="Q52" s="59">
        <f t="shared" si="2"/>
        <v>0</v>
      </c>
    </row>
    <row r="53" spans="2:17" ht="30" customHeight="1" x14ac:dyDescent="0.45">
      <c r="B53" s="46" t="s">
        <v>40</v>
      </c>
      <c r="C53" s="57">
        <v>0</v>
      </c>
      <c r="D53" s="58">
        <v>0</v>
      </c>
      <c r="E53" s="59">
        <v>0</v>
      </c>
      <c r="F53" s="59">
        <v>0</v>
      </c>
      <c r="G53" s="59">
        <v>0</v>
      </c>
      <c r="H53" s="59">
        <v>0</v>
      </c>
      <c r="I53" s="59">
        <v>0</v>
      </c>
      <c r="J53" s="59">
        <v>0</v>
      </c>
      <c r="K53" s="59">
        <v>0</v>
      </c>
      <c r="L53" s="59">
        <v>0</v>
      </c>
      <c r="M53" s="59">
        <v>0</v>
      </c>
      <c r="N53" s="59">
        <v>0</v>
      </c>
      <c r="O53" s="59">
        <v>0</v>
      </c>
      <c r="P53" s="59">
        <v>0</v>
      </c>
      <c r="Q53" s="59">
        <f t="shared" si="2"/>
        <v>0</v>
      </c>
    </row>
    <row r="54" spans="2:17" ht="33" customHeight="1" x14ac:dyDescent="0.45">
      <c r="B54" s="46" t="s">
        <v>117</v>
      </c>
      <c r="C54" s="57">
        <v>0</v>
      </c>
      <c r="D54" s="58">
        <v>0</v>
      </c>
      <c r="E54" s="59">
        <v>0</v>
      </c>
      <c r="F54" s="59">
        <v>0</v>
      </c>
      <c r="G54" s="59">
        <v>0</v>
      </c>
      <c r="H54" s="59">
        <v>0</v>
      </c>
      <c r="I54" s="59">
        <v>0</v>
      </c>
      <c r="J54" s="59">
        <v>0</v>
      </c>
      <c r="K54" s="59">
        <v>0</v>
      </c>
      <c r="L54" s="59">
        <v>0</v>
      </c>
      <c r="M54" s="59">
        <v>0</v>
      </c>
      <c r="N54" s="59">
        <v>0</v>
      </c>
      <c r="O54" s="59">
        <v>0</v>
      </c>
      <c r="P54" s="59">
        <v>0</v>
      </c>
      <c r="Q54" s="59">
        <f t="shared" ref="Q54" si="8">+E54+F54+G54+H54+I54+J54+K54+L54+M54+N54+O54+P54</f>
        <v>0</v>
      </c>
    </row>
    <row r="55" spans="2:17" ht="30" x14ac:dyDescent="0.45">
      <c r="B55" s="46" t="s">
        <v>41</v>
      </c>
      <c r="C55" s="57">
        <v>0</v>
      </c>
      <c r="D55" s="58">
        <v>0</v>
      </c>
      <c r="E55" s="59">
        <v>0</v>
      </c>
      <c r="F55" s="59">
        <v>0</v>
      </c>
      <c r="G55" s="59">
        <v>0</v>
      </c>
      <c r="H55" s="59">
        <v>0</v>
      </c>
      <c r="I55" s="59">
        <v>0</v>
      </c>
      <c r="J55" s="59">
        <v>0</v>
      </c>
      <c r="K55" s="59">
        <v>0</v>
      </c>
      <c r="L55" s="59">
        <v>0</v>
      </c>
      <c r="M55" s="59">
        <v>0</v>
      </c>
      <c r="N55" s="59">
        <v>0</v>
      </c>
      <c r="O55" s="59">
        <v>0</v>
      </c>
      <c r="P55" s="59">
        <v>0</v>
      </c>
      <c r="Q55" s="59">
        <f t="shared" si="2"/>
        <v>0</v>
      </c>
    </row>
    <row r="56" spans="2:17" ht="30.75" customHeight="1" x14ac:dyDescent="0.45">
      <c r="B56" s="46" t="s">
        <v>42</v>
      </c>
      <c r="C56" s="57">
        <v>0</v>
      </c>
      <c r="D56" s="58">
        <v>0</v>
      </c>
      <c r="E56" s="59">
        <v>0</v>
      </c>
      <c r="F56" s="59">
        <v>0</v>
      </c>
      <c r="G56" s="59">
        <v>0</v>
      </c>
      <c r="H56" s="59">
        <v>0</v>
      </c>
      <c r="I56" s="59">
        <v>0</v>
      </c>
      <c r="J56" s="59">
        <v>0</v>
      </c>
      <c r="K56" s="59">
        <v>0</v>
      </c>
      <c r="L56" s="59">
        <v>0</v>
      </c>
      <c r="M56" s="59">
        <v>0</v>
      </c>
      <c r="N56" s="59">
        <v>0</v>
      </c>
      <c r="O56" s="59">
        <v>0</v>
      </c>
      <c r="P56" s="59">
        <v>0</v>
      </c>
      <c r="Q56" s="59">
        <f t="shared" si="2"/>
        <v>0</v>
      </c>
    </row>
    <row r="57" spans="2:17" ht="32.25" customHeight="1" x14ac:dyDescent="0.45">
      <c r="B57" s="43" t="s">
        <v>43</v>
      </c>
      <c r="C57" s="54">
        <f>+C58+C59+C60+C61+C62+C63+C64+C65+C66</f>
        <v>2114489</v>
      </c>
      <c r="D57" s="54">
        <f t="shared" ref="D57:Q57" si="9">+D58+D59+D60+D61+D62+D63+D64+D65+D66</f>
        <v>0</v>
      </c>
      <c r="E57" s="54">
        <f t="shared" si="9"/>
        <v>0</v>
      </c>
      <c r="F57" s="54">
        <f t="shared" si="9"/>
        <v>0</v>
      </c>
      <c r="G57" s="54">
        <f t="shared" si="9"/>
        <v>0</v>
      </c>
      <c r="H57" s="54">
        <f t="shared" si="9"/>
        <v>0</v>
      </c>
      <c r="I57" s="54">
        <f t="shared" si="9"/>
        <v>0</v>
      </c>
      <c r="J57" s="54">
        <f t="shared" si="9"/>
        <v>0</v>
      </c>
      <c r="K57" s="54">
        <f t="shared" si="9"/>
        <v>0</v>
      </c>
      <c r="L57" s="54">
        <f t="shared" si="9"/>
        <v>0</v>
      </c>
      <c r="M57" s="54">
        <f t="shared" si="9"/>
        <v>0</v>
      </c>
      <c r="N57" s="54">
        <f t="shared" si="9"/>
        <v>0</v>
      </c>
      <c r="O57" s="54">
        <f>+O58+O59+O60+O61+O62+O63+O64+O65+O66</f>
        <v>0</v>
      </c>
      <c r="P57" s="54">
        <f t="shared" si="9"/>
        <v>0</v>
      </c>
      <c r="Q57" s="54">
        <f t="shared" si="9"/>
        <v>0</v>
      </c>
    </row>
    <row r="58" spans="2:17" ht="35.25" customHeight="1" x14ac:dyDescent="0.45">
      <c r="B58" s="44" t="s">
        <v>44</v>
      </c>
      <c r="C58" s="57">
        <v>432000</v>
      </c>
      <c r="D58" s="58">
        <v>0</v>
      </c>
      <c r="E58" s="59">
        <v>0</v>
      </c>
      <c r="F58" s="59">
        <v>0</v>
      </c>
      <c r="G58" s="59">
        <v>0</v>
      </c>
      <c r="H58" s="59">
        <v>0</v>
      </c>
      <c r="I58" s="59">
        <v>0</v>
      </c>
      <c r="J58" s="59">
        <v>0</v>
      </c>
      <c r="K58" s="59">
        <v>0</v>
      </c>
      <c r="L58" s="59">
        <v>0</v>
      </c>
      <c r="M58" s="59">
        <v>0</v>
      </c>
      <c r="N58" s="59">
        <v>0</v>
      </c>
      <c r="O58" s="59">
        <v>0</v>
      </c>
      <c r="P58" s="59">
        <v>0</v>
      </c>
      <c r="Q58" s="61">
        <f t="shared" si="2"/>
        <v>0</v>
      </c>
    </row>
    <row r="59" spans="2:17" ht="30" x14ac:dyDescent="0.45">
      <c r="B59" s="46" t="s">
        <v>45</v>
      </c>
      <c r="C59" s="57">
        <v>221000</v>
      </c>
      <c r="D59" s="58">
        <v>0</v>
      </c>
      <c r="E59" s="59">
        <v>0</v>
      </c>
      <c r="F59" s="59">
        <v>0</v>
      </c>
      <c r="G59" s="59">
        <v>0</v>
      </c>
      <c r="H59" s="59">
        <v>0</v>
      </c>
      <c r="I59" s="59">
        <v>0</v>
      </c>
      <c r="J59" s="59">
        <v>0</v>
      </c>
      <c r="K59" s="59">
        <v>0</v>
      </c>
      <c r="L59" s="59">
        <v>0</v>
      </c>
      <c r="M59" s="59">
        <v>0</v>
      </c>
      <c r="N59" s="59">
        <v>0</v>
      </c>
      <c r="O59" s="59">
        <v>0</v>
      </c>
      <c r="P59" s="59">
        <v>0</v>
      </c>
      <c r="Q59" s="61">
        <f t="shared" si="2"/>
        <v>0</v>
      </c>
    </row>
    <row r="60" spans="2:17" ht="39" customHeight="1" x14ac:dyDescent="0.45">
      <c r="B60" s="46" t="s">
        <v>46</v>
      </c>
      <c r="C60" s="57">
        <v>168500</v>
      </c>
      <c r="D60" s="58">
        <v>0</v>
      </c>
      <c r="E60" s="59">
        <v>0</v>
      </c>
      <c r="F60" s="59">
        <v>0</v>
      </c>
      <c r="G60" s="59">
        <v>0</v>
      </c>
      <c r="H60" s="59">
        <v>0</v>
      </c>
      <c r="I60" s="59">
        <v>0</v>
      </c>
      <c r="J60" s="59">
        <v>0</v>
      </c>
      <c r="K60" s="59">
        <v>0</v>
      </c>
      <c r="L60" s="59">
        <v>0</v>
      </c>
      <c r="M60" s="59">
        <v>0</v>
      </c>
      <c r="N60" s="59">
        <v>0</v>
      </c>
      <c r="O60" s="59">
        <v>0</v>
      </c>
      <c r="P60" s="59">
        <v>0</v>
      </c>
      <c r="Q60" s="61">
        <f t="shared" si="2"/>
        <v>0</v>
      </c>
    </row>
    <row r="61" spans="2:17" ht="41.25" customHeight="1" x14ac:dyDescent="0.45">
      <c r="B61" s="46" t="s">
        <v>47</v>
      </c>
      <c r="C61" s="57">
        <v>580000</v>
      </c>
      <c r="D61" s="58">
        <v>0</v>
      </c>
      <c r="E61" s="59">
        <v>0</v>
      </c>
      <c r="F61" s="59">
        <v>0</v>
      </c>
      <c r="G61" s="59">
        <v>0</v>
      </c>
      <c r="H61" s="59">
        <v>0</v>
      </c>
      <c r="I61" s="59">
        <v>0</v>
      </c>
      <c r="J61" s="59">
        <v>0</v>
      </c>
      <c r="K61" s="59">
        <v>0</v>
      </c>
      <c r="L61" s="59">
        <v>0</v>
      </c>
      <c r="M61" s="59">
        <v>0</v>
      </c>
      <c r="N61" s="59">
        <v>0</v>
      </c>
      <c r="O61" s="59">
        <v>0</v>
      </c>
      <c r="P61" s="59">
        <v>0</v>
      </c>
      <c r="Q61" s="61">
        <f t="shared" si="2"/>
        <v>0</v>
      </c>
    </row>
    <row r="62" spans="2:17" ht="31.5" customHeight="1" x14ac:dyDescent="0.45">
      <c r="B62" s="46" t="s">
        <v>48</v>
      </c>
      <c r="C62" s="57">
        <v>369989</v>
      </c>
      <c r="D62" s="58">
        <v>0</v>
      </c>
      <c r="E62" s="59">
        <v>0</v>
      </c>
      <c r="F62" s="59">
        <v>0</v>
      </c>
      <c r="G62" s="59">
        <v>0</v>
      </c>
      <c r="H62" s="59">
        <v>0</v>
      </c>
      <c r="I62" s="59">
        <v>0</v>
      </c>
      <c r="J62" s="59">
        <v>0</v>
      </c>
      <c r="K62" s="59">
        <v>0</v>
      </c>
      <c r="L62" s="59">
        <v>0</v>
      </c>
      <c r="M62" s="59">
        <v>0</v>
      </c>
      <c r="N62" s="59">
        <v>0</v>
      </c>
      <c r="O62" s="59">
        <v>0</v>
      </c>
      <c r="P62" s="59">
        <v>0</v>
      </c>
      <c r="Q62" s="61">
        <f t="shared" si="2"/>
        <v>0</v>
      </c>
    </row>
    <row r="63" spans="2:17" ht="27" customHeight="1" x14ac:dyDescent="0.45">
      <c r="B63" s="44" t="s">
        <v>49</v>
      </c>
      <c r="C63" s="57">
        <v>43000</v>
      </c>
      <c r="D63" s="58">
        <v>0</v>
      </c>
      <c r="E63" s="59">
        <v>0</v>
      </c>
      <c r="F63" s="59">
        <v>0</v>
      </c>
      <c r="G63" s="59">
        <v>0</v>
      </c>
      <c r="H63" s="59">
        <v>0</v>
      </c>
      <c r="I63" s="59">
        <v>0</v>
      </c>
      <c r="J63" s="59">
        <v>0</v>
      </c>
      <c r="K63" s="59">
        <v>0</v>
      </c>
      <c r="L63" s="59">
        <v>0</v>
      </c>
      <c r="M63" s="59">
        <v>0</v>
      </c>
      <c r="N63" s="59">
        <v>0</v>
      </c>
      <c r="O63" s="59">
        <v>0</v>
      </c>
      <c r="P63" s="59">
        <v>0</v>
      </c>
      <c r="Q63" s="61">
        <f t="shared" si="2"/>
        <v>0</v>
      </c>
    </row>
    <row r="64" spans="2:17" ht="30" customHeight="1" x14ac:dyDescent="0.45">
      <c r="B64" s="44" t="s">
        <v>50</v>
      </c>
      <c r="C64" s="57">
        <v>0</v>
      </c>
      <c r="D64" s="58">
        <v>0</v>
      </c>
      <c r="E64" s="59">
        <v>0</v>
      </c>
      <c r="F64" s="59">
        <v>0</v>
      </c>
      <c r="G64" s="59">
        <v>0</v>
      </c>
      <c r="H64" s="59">
        <v>0</v>
      </c>
      <c r="I64" s="59">
        <v>0</v>
      </c>
      <c r="J64" s="59">
        <v>0</v>
      </c>
      <c r="K64" s="59">
        <v>0</v>
      </c>
      <c r="L64" s="59"/>
      <c r="M64" s="59"/>
      <c r="N64" s="59">
        <v>0</v>
      </c>
      <c r="O64" s="59">
        <v>0</v>
      </c>
      <c r="P64" s="59"/>
      <c r="Q64" s="61">
        <v>0</v>
      </c>
    </row>
    <row r="65" spans="2:17" ht="31.5" customHeight="1" x14ac:dyDescent="0.45">
      <c r="B65" s="44" t="s">
        <v>51</v>
      </c>
      <c r="C65" s="57">
        <v>300000</v>
      </c>
      <c r="D65" s="58">
        <v>0</v>
      </c>
      <c r="E65" s="59">
        <v>0</v>
      </c>
      <c r="F65" s="59">
        <v>0</v>
      </c>
      <c r="G65" s="59">
        <v>0</v>
      </c>
      <c r="H65" s="59">
        <v>0</v>
      </c>
      <c r="I65" s="59">
        <v>0</v>
      </c>
      <c r="J65" s="59">
        <v>0</v>
      </c>
      <c r="K65" s="59">
        <v>0</v>
      </c>
      <c r="L65" s="59"/>
      <c r="M65" s="59"/>
      <c r="N65" s="59">
        <v>0</v>
      </c>
      <c r="O65" s="59">
        <v>0</v>
      </c>
      <c r="P65" s="59"/>
      <c r="Q65" s="61">
        <v>0</v>
      </c>
    </row>
    <row r="66" spans="2:17" ht="36.75" customHeight="1" x14ac:dyDescent="0.45">
      <c r="B66" s="46" t="s">
        <v>52</v>
      </c>
      <c r="C66" s="57">
        <v>0</v>
      </c>
      <c r="D66" s="58">
        <v>0</v>
      </c>
      <c r="E66" s="59">
        <v>0</v>
      </c>
      <c r="F66" s="59">
        <v>0</v>
      </c>
      <c r="G66" s="59">
        <v>0</v>
      </c>
      <c r="H66" s="59">
        <v>0</v>
      </c>
      <c r="I66" s="59">
        <v>0</v>
      </c>
      <c r="J66" s="59">
        <v>0</v>
      </c>
      <c r="K66" s="59">
        <v>0</v>
      </c>
      <c r="L66" s="59"/>
      <c r="M66" s="59"/>
      <c r="N66" s="59">
        <v>0</v>
      </c>
      <c r="O66" s="59">
        <v>0</v>
      </c>
      <c r="P66" s="59"/>
      <c r="Q66" s="61">
        <f t="shared" si="2"/>
        <v>0</v>
      </c>
    </row>
    <row r="67" spans="2:17" ht="27.75" customHeight="1" x14ac:dyDescent="0.45">
      <c r="B67" s="43" t="s">
        <v>53</v>
      </c>
      <c r="C67" s="57">
        <f>+C68+C69+C70+C71</f>
        <v>307123</v>
      </c>
      <c r="D67" s="58">
        <f>+D68+D69+D70+D71</f>
        <v>0</v>
      </c>
      <c r="E67" s="58">
        <f>+E68+E69+E70+E71</f>
        <v>0</v>
      </c>
      <c r="F67" s="59">
        <v>0</v>
      </c>
      <c r="G67" s="59">
        <v>0</v>
      </c>
      <c r="H67" s="59">
        <v>0</v>
      </c>
      <c r="I67" s="59">
        <v>0</v>
      </c>
      <c r="J67" s="59">
        <v>0</v>
      </c>
      <c r="K67" s="59">
        <v>0</v>
      </c>
      <c r="L67" s="59">
        <v>0</v>
      </c>
      <c r="M67" s="59">
        <v>0</v>
      </c>
      <c r="N67" s="59">
        <v>0</v>
      </c>
      <c r="O67" s="59">
        <f>+O68+O69+O70+O71+O72+O73+O74+O75+O76</f>
        <v>0</v>
      </c>
      <c r="P67" s="59">
        <f>+P68+P69+P70+P71+P72+P73+P74+P75+P76</f>
        <v>0</v>
      </c>
      <c r="Q67" s="61">
        <f t="shared" si="2"/>
        <v>0</v>
      </c>
    </row>
    <row r="68" spans="2:17" ht="27.75" customHeight="1" x14ac:dyDescent="0.45">
      <c r="B68" s="44" t="s">
        <v>54</v>
      </c>
      <c r="C68" s="57">
        <v>307123</v>
      </c>
      <c r="D68" s="58">
        <v>0</v>
      </c>
      <c r="E68" s="59">
        <v>0</v>
      </c>
      <c r="F68" s="59">
        <v>0</v>
      </c>
      <c r="G68" s="59">
        <v>0</v>
      </c>
      <c r="H68" s="59">
        <v>0</v>
      </c>
      <c r="I68" s="59">
        <v>0</v>
      </c>
      <c r="J68" s="59">
        <v>0</v>
      </c>
      <c r="K68" s="59">
        <v>0</v>
      </c>
      <c r="L68" s="59">
        <v>0</v>
      </c>
      <c r="M68" s="59">
        <v>0</v>
      </c>
      <c r="N68" s="59">
        <v>0</v>
      </c>
      <c r="O68" s="59">
        <v>0</v>
      </c>
      <c r="P68" s="59"/>
      <c r="Q68" s="59">
        <f t="shared" si="2"/>
        <v>0</v>
      </c>
    </row>
    <row r="69" spans="2:17" ht="28.5" customHeight="1" x14ac:dyDescent="0.45">
      <c r="B69" s="44" t="s">
        <v>55</v>
      </c>
      <c r="C69" s="58">
        <v>0</v>
      </c>
      <c r="D69" s="58">
        <v>0</v>
      </c>
      <c r="E69" s="59">
        <v>0</v>
      </c>
      <c r="F69" s="59">
        <v>0</v>
      </c>
      <c r="G69" s="59">
        <v>0</v>
      </c>
      <c r="H69" s="59">
        <v>0</v>
      </c>
      <c r="I69" s="59">
        <v>0</v>
      </c>
      <c r="J69" s="59">
        <v>0</v>
      </c>
      <c r="K69" s="59">
        <v>0</v>
      </c>
      <c r="L69" s="59">
        <v>0</v>
      </c>
      <c r="M69" s="59">
        <v>0</v>
      </c>
      <c r="N69" s="59">
        <v>0</v>
      </c>
      <c r="O69" s="59">
        <v>0</v>
      </c>
      <c r="P69" s="59"/>
      <c r="Q69" s="59">
        <f t="shared" si="2"/>
        <v>0</v>
      </c>
    </row>
    <row r="70" spans="2:17" ht="30" x14ac:dyDescent="0.45">
      <c r="B70" s="44" t="s">
        <v>56</v>
      </c>
      <c r="C70" s="58">
        <v>0</v>
      </c>
      <c r="D70" s="58">
        <v>0</v>
      </c>
      <c r="E70" s="59">
        <v>0</v>
      </c>
      <c r="F70" s="59">
        <v>0</v>
      </c>
      <c r="G70" s="59">
        <v>0</v>
      </c>
      <c r="H70" s="59">
        <v>0</v>
      </c>
      <c r="I70" s="59">
        <v>0</v>
      </c>
      <c r="J70" s="59">
        <v>0</v>
      </c>
      <c r="K70" s="59">
        <v>0</v>
      </c>
      <c r="L70" s="59">
        <v>0</v>
      </c>
      <c r="M70" s="59">
        <v>0</v>
      </c>
      <c r="N70" s="59">
        <v>0</v>
      </c>
      <c r="O70" s="59">
        <v>0</v>
      </c>
      <c r="P70" s="59">
        <v>0</v>
      </c>
      <c r="Q70" s="59">
        <f t="shared" si="2"/>
        <v>0</v>
      </c>
    </row>
    <row r="71" spans="2:17" ht="30.75" customHeight="1" x14ac:dyDescent="0.45">
      <c r="B71" s="46" t="s">
        <v>57</v>
      </c>
      <c r="C71" s="58">
        <v>0</v>
      </c>
      <c r="D71" s="58">
        <v>0</v>
      </c>
      <c r="E71" s="59">
        <v>0</v>
      </c>
      <c r="F71" s="59">
        <v>0</v>
      </c>
      <c r="G71" s="59">
        <v>0</v>
      </c>
      <c r="H71" s="59">
        <v>0</v>
      </c>
      <c r="I71" s="59">
        <v>0</v>
      </c>
      <c r="J71" s="59">
        <v>0</v>
      </c>
      <c r="K71" s="59">
        <v>0</v>
      </c>
      <c r="L71" s="59">
        <v>0</v>
      </c>
      <c r="M71" s="59">
        <v>0</v>
      </c>
      <c r="N71" s="59">
        <v>0</v>
      </c>
      <c r="O71" s="59">
        <v>0</v>
      </c>
      <c r="P71" s="59">
        <v>0</v>
      </c>
      <c r="Q71" s="59">
        <f t="shared" si="2"/>
        <v>0</v>
      </c>
    </row>
    <row r="72" spans="2:17" ht="33.75" customHeight="1" x14ac:dyDescent="0.45">
      <c r="B72" s="47" t="s">
        <v>58</v>
      </c>
      <c r="C72" s="55">
        <f>+C73+C74</f>
        <v>0</v>
      </c>
      <c r="D72" s="55">
        <f>+D73+D74</f>
        <v>0</v>
      </c>
      <c r="E72" s="56">
        <f t="shared" ref="E72" si="10">+E73+E74</f>
        <v>0</v>
      </c>
      <c r="F72" s="56">
        <v>0</v>
      </c>
      <c r="G72" s="56">
        <v>0</v>
      </c>
      <c r="H72" s="56">
        <v>0</v>
      </c>
      <c r="I72" s="56">
        <v>0</v>
      </c>
      <c r="J72" s="56">
        <v>0</v>
      </c>
      <c r="K72" s="56">
        <v>0</v>
      </c>
      <c r="L72" s="56">
        <v>0</v>
      </c>
      <c r="M72" s="56">
        <v>0</v>
      </c>
      <c r="N72" s="56">
        <v>0</v>
      </c>
      <c r="O72" s="56">
        <v>0</v>
      </c>
      <c r="P72" s="56">
        <v>0</v>
      </c>
      <c r="Q72" s="56">
        <f t="shared" si="2"/>
        <v>0</v>
      </c>
    </row>
    <row r="73" spans="2:17" ht="24" customHeight="1" x14ac:dyDescent="0.45">
      <c r="B73" s="44" t="s">
        <v>59</v>
      </c>
      <c r="C73" s="58">
        <v>0</v>
      </c>
      <c r="D73" s="58">
        <v>0</v>
      </c>
      <c r="E73" s="59">
        <v>0</v>
      </c>
      <c r="F73" s="59">
        <v>0</v>
      </c>
      <c r="G73" s="59">
        <v>0</v>
      </c>
      <c r="H73" s="59">
        <v>0</v>
      </c>
      <c r="I73" s="59">
        <v>0</v>
      </c>
      <c r="J73" s="59">
        <v>0</v>
      </c>
      <c r="K73" s="59">
        <v>0</v>
      </c>
      <c r="L73" s="59">
        <v>0</v>
      </c>
      <c r="M73" s="59">
        <v>0</v>
      </c>
      <c r="N73" s="59">
        <v>0</v>
      </c>
      <c r="O73" s="59">
        <v>0</v>
      </c>
      <c r="P73" s="59">
        <v>0</v>
      </c>
      <c r="Q73" s="59">
        <f t="shared" si="2"/>
        <v>0</v>
      </c>
    </row>
    <row r="74" spans="2:17" ht="27.75" customHeight="1" x14ac:dyDescent="0.45">
      <c r="B74" s="46" t="s">
        <v>60</v>
      </c>
      <c r="C74" s="58">
        <v>0</v>
      </c>
      <c r="D74" s="58">
        <v>0</v>
      </c>
      <c r="E74" s="59">
        <v>0</v>
      </c>
      <c r="F74" s="59">
        <v>0</v>
      </c>
      <c r="G74" s="59">
        <v>0</v>
      </c>
      <c r="H74" s="59">
        <v>0</v>
      </c>
      <c r="I74" s="59">
        <v>0</v>
      </c>
      <c r="J74" s="59">
        <v>0</v>
      </c>
      <c r="K74" s="59">
        <v>0</v>
      </c>
      <c r="L74" s="59">
        <v>0</v>
      </c>
      <c r="M74" s="59">
        <v>0</v>
      </c>
      <c r="N74" s="59">
        <v>0</v>
      </c>
      <c r="O74" s="59">
        <v>0</v>
      </c>
      <c r="P74" s="59">
        <v>0</v>
      </c>
      <c r="Q74" s="59">
        <f t="shared" si="2"/>
        <v>0</v>
      </c>
    </row>
    <row r="75" spans="2:17" ht="25.5" customHeight="1" x14ac:dyDescent="0.45">
      <c r="B75" s="43" t="s">
        <v>61</v>
      </c>
      <c r="C75" s="55">
        <f>+C76+C77+C78</f>
        <v>0</v>
      </c>
      <c r="D75" s="55">
        <f>+D76+D77+D78</f>
        <v>0</v>
      </c>
      <c r="E75" s="59">
        <f t="shared" ref="E75" si="11">+E76+E77+E78</f>
        <v>0</v>
      </c>
      <c r="F75" s="59">
        <v>0</v>
      </c>
      <c r="G75" s="59">
        <v>0</v>
      </c>
      <c r="H75" s="59">
        <v>0</v>
      </c>
      <c r="I75" s="59">
        <v>0</v>
      </c>
      <c r="J75" s="59">
        <v>0</v>
      </c>
      <c r="K75" s="59">
        <v>0</v>
      </c>
      <c r="L75" s="59">
        <v>0</v>
      </c>
      <c r="M75" s="59">
        <v>0</v>
      </c>
      <c r="N75" s="59">
        <v>0</v>
      </c>
      <c r="O75" s="59">
        <v>0</v>
      </c>
      <c r="P75" s="59">
        <v>0</v>
      </c>
      <c r="Q75" s="59">
        <f t="shared" si="2"/>
        <v>0</v>
      </c>
    </row>
    <row r="76" spans="2:17" ht="31.5" customHeight="1" x14ac:dyDescent="0.45">
      <c r="B76" s="44" t="s">
        <v>62</v>
      </c>
      <c r="C76" s="58">
        <v>0</v>
      </c>
      <c r="D76" s="58">
        <v>0</v>
      </c>
      <c r="E76" s="59">
        <v>0</v>
      </c>
      <c r="F76" s="59">
        <v>0</v>
      </c>
      <c r="G76" s="59">
        <v>0</v>
      </c>
      <c r="H76" s="59">
        <v>0</v>
      </c>
      <c r="I76" s="59">
        <v>0</v>
      </c>
      <c r="J76" s="59">
        <v>0</v>
      </c>
      <c r="K76" s="59">
        <v>0</v>
      </c>
      <c r="L76" s="59">
        <v>0</v>
      </c>
      <c r="M76" s="59">
        <v>0</v>
      </c>
      <c r="N76" s="59">
        <v>0</v>
      </c>
      <c r="O76" s="59">
        <v>0</v>
      </c>
      <c r="P76" s="59">
        <v>0</v>
      </c>
      <c r="Q76" s="59">
        <f t="shared" si="2"/>
        <v>0</v>
      </c>
    </row>
    <row r="77" spans="2:17" ht="30.75" customHeight="1" x14ac:dyDescent="0.45">
      <c r="B77" s="44" t="s">
        <v>63</v>
      </c>
      <c r="C77" s="58">
        <v>0</v>
      </c>
      <c r="D77" s="58">
        <v>0</v>
      </c>
      <c r="E77" s="59">
        <v>0</v>
      </c>
      <c r="F77" s="59">
        <v>0</v>
      </c>
      <c r="G77" s="59">
        <v>0</v>
      </c>
      <c r="H77" s="59">
        <v>0</v>
      </c>
      <c r="I77" s="59">
        <v>0</v>
      </c>
      <c r="J77" s="59">
        <v>0</v>
      </c>
      <c r="K77" s="59">
        <v>0</v>
      </c>
      <c r="L77" s="59">
        <v>0</v>
      </c>
      <c r="M77" s="59">
        <v>0</v>
      </c>
      <c r="N77" s="59">
        <v>0</v>
      </c>
      <c r="O77" s="59">
        <v>0</v>
      </c>
      <c r="P77" s="59">
        <v>0</v>
      </c>
      <c r="Q77" s="59">
        <f t="shared" si="2"/>
        <v>0</v>
      </c>
    </row>
    <row r="78" spans="2:17" ht="35.25" customHeight="1" x14ac:dyDescent="0.45">
      <c r="B78" s="46" t="s">
        <v>64</v>
      </c>
      <c r="C78" s="58">
        <v>0</v>
      </c>
      <c r="D78" s="58">
        <v>0</v>
      </c>
      <c r="E78" s="59">
        <v>0</v>
      </c>
      <c r="F78" s="59">
        <v>0</v>
      </c>
      <c r="G78" s="59">
        <v>0</v>
      </c>
      <c r="H78" s="59">
        <v>0</v>
      </c>
      <c r="I78" s="59">
        <v>0</v>
      </c>
      <c r="J78" s="59">
        <v>0</v>
      </c>
      <c r="K78" s="59">
        <v>0</v>
      </c>
      <c r="L78" s="59">
        <v>0</v>
      </c>
      <c r="M78" s="59">
        <v>0</v>
      </c>
      <c r="N78" s="59">
        <v>0</v>
      </c>
      <c r="O78" s="59">
        <v>0</v>
      </c>
      <c r="P78" s="59">
        <v>0</v>
      </c>
      <c r="Q78" s="59">
        <f t="shared" si="2"/>
        <v>0</v>
      </c>
    </row>
    <row r="79" spans="2:17" ht="24" customHeight="1" x14ac:dyDescent="0.45">
      <c r="B79" s="42" t="s">
        <v>67</v>
      </c>
      <c r="C79" s="63">
        <f>+C80+C83</f>
        <v>0</v>
      </c>
      <c r="D79" s="63">
        <f>+D80+D83+D86</f>
        <v>0</v>
      </c>
      <c r="E79" s="64">
        <f t="shared" ref="E79" si="12">+E80+E83+E86</f>
        <v>0</v>
      </c>
      <c r="F79" s="64">
        <v>0</v>
      </c>
      <c r="G79" s="64">
        <v>0</v>
      </c>
      <c r="H79" s="64">
        <v>0</v>
      </c>
      <c r="I79" s="64">
        <v>0</v>
      </c>
      <c r="J79" s="64">
        <v>0</v>
      </c>
      <c r="K79" s="64">
        <v>0</v>
      </c>
      <c r="L79" s="64">
        <v>0</v>
      </c>
      <c r="M79" s="64">
        <v>0</v>
      </c>
      <c r="N79" s="64">
        <v>0</v>
      </c>
      <c r="O79" s="64">
        <v>0</v>
      </c>
      <c r="P79" s="64">
        <v>0</v>
      </c>
      <c r="Q79" s="64">
        <f t="shared" si="2"/>
        <v>0</v>
      </c>
    </row>
    <row r="80" spans="2:17" ht="28.5" customHeight="1" x14ac:dyDescent="0.45">
      <c r="B80" s="43" t="s">
        <v>68</v>
      </c>
      <c r="C80" s="55">
        <f>+C81+C82</f>
        <v>0</v>
      </c>
      <c r="D80" s="55">
        <f>+D81+D82</f>
        <v>0</v>
      </c>
      <c r="E80" s="56">
        <f t="shared" ref="E80" si="13">+E81+E82</f>
        <v>0</v>
      </c>
      <c r="F80" s="56">
        <v>0</v>
      </c>
      <c r="G80" s="56">
        <v>0</v>
      </c>
      <c r="H80" s="56">
        <v>0</v>
      </c>
      <c r="I80" s="56">
        <v>0</v>
      </c>
      <c r="J80" s="56">
        <v>0</v>
      </c>
      <c r="K80" s="56">
        <v>0</v>
      </c>
      <c r="L80" s="56">
        <v>0</v>
      </c>
      <c r="M80" s="56">
        <v>0</v>
      </c>
      <c r="N80" s="56">
        <v>0</v>
      </c>
      <c r="O80" s="56">
        <v>0</v>
      </c>
      <c r="P80" s="56">
        <v>0</v>
      </c>
      <c r="Q80" s="56">
        <f t="shared" si="2"/>
        <v>0</v>
      </c>
    </row>
    <row r="81" spans="2:17" ht="30" x14ac:dyDescent="0.45">
      <c r="B81" s="44" t="s">
        <v>69</v>
      </c>
      <c r="C81" s="58">
        <v>0</v>
      </c>
      <c r="D81" s="58">
        <v>0</v>
      </c>
      <c r="E81" s="59">
        <v>0</v>
      </c>
      <c r="F81" s="59">
        <v>0</v>
      </c>
      <c r="G81" s="59">
        <v>0</v>
      </c>
      <c r="H81" s="59">
        <v>0</v>
      </c>
      <c r="I81" s="59">
        <v>0</v>
      </c>
      <c r="J81" s="59">
        <v>0</v>
      </c>
      <c r="K81" s="59">
        <v>0</v>
      </c>
      <c r="L81" s="59">
        <v>0</v>
      </c>
      <c r="M81" s="59">
        <v>0</v>
      </c>
      <c r="N81" s="59">
        <v>0</v>
      </c>
      <c r="O81" s="59">
        <v>0</v>
      </c>
      <c r="P81" s="59">
        <v>0</v>
      </c>
      <c r="Q81" s="59">
        <f t="shared" ref="Q81:Q87" si="14">+E81+F81+G81+H81+I81+J81+K81+L81+M81+N81+O81+P81</f>
        <v>0</v>
      </c>
    </row>
    <row r="82" spans="2:17" ht="30" x14ac:dyDescent="0.45">
      <c r="B82" s="44" t="s">
        <v>70</v>
      </c>
      <c r="C82" s="58">
        <v>0</v>
      </c>
      <c r="D82" s="58">
        <v>0</v>
      </c>
      <c r="E82" s="59">
        <v>0</v>
      </c>
      <c r="F82" s="59">
        <v>0</v>
      </c>
      <c r="G82" s="59">
        <v>0</v>
      </c>
      <c r="H82" s="59">
        <v>0</v>
      </c>
      <c r="I82" s="59">
        <v>0</v>
      </c>
      <c r="J82" s="59">
        <v>0</v>
      </c>
      <c r="K82" s="59">
        <v>0</v>
      </c>
      <c r="L82" s="59">
        <v>0</v>
      </c>
      <c r="M82" s="59">
        <v>0</v>
      </c>
      <c r="N82" s="59">
        <v>0</v>
      </c>
      <c r="O82" s="59">
        <v>0</v>
      </c>
      <c r="P82" s="59">
        <v>0</v>
      </c>
      <c r="Q82" s="59">
        <f t="shared" si="14"/>
        <v>0</v>
      </c>
    </row>
    <row r="83" spans="2:17" ht="33" customHeight="1" x14ac:dyDescent="0.45">
      <c r="B83" s="43" t="s">
        <v>71</v>
      </c>
      <c r="C83" s="55">
        <f>+C84+C85</f>
        <v>0</v>
      </c>
      <c r="D83" s="55">
        <f>+D84+D85</f>
        <v>0</v>
      </c>
      <c r="E83" s="59">
        <f t="shared" ref="E83:P83" si="15">+E84+E85</f>
        <v>0</v>
      </c>
      <c r="F83" s="59">
        <f t="shared" si="15"/>
        <v>0</v>
      </c>
      <c r="G83" s="59">
        <f t="shared" si="15"/>
        <v>0</v>
      </c>
      <c r="H83" s="59">
        <f t="shared" si="15"/>
        <v>0</v>
      </c>
      <c r="I83" s="59">
        <f t="shared" si="15"/>
        <v>0</v>
      </c>
      <c r="J83" s="59">
        <f t="shared" si="15"/>
        <v>0</v>
      </c>
      <c r="K83" s="59">
        <f t="shared" si="15"/>
        <v>0</v>
      </c>
      <c r="L83" s="59">
        <f t="shared" si="15"/>
        <v>0</v>
      </c>
      <c r="M83" s="59">
        <f t="shared" si="15"/>
        <v>0</v>
      </c>
      <c r="N83" s="59">
        <f t="shared" si="15"/>
        <v>0</v>
      </c>
      <c r="O83" s="59">
        <f t="shared" si="15"/>
        <v>0</v>
      </c>
      <c r="P83" s="59">
        <f t="shared" si="15"/>
        <v>0</v>
      </c>
      <c r="Q83" s="59">
        <f t="shared" si="14"/>
        <v>0</v>
      </c>
    </row>
    <row r="84" spans="2:17" ht="27" customHeight="1" x14ac:dyDescent="0.45">
      <c r="B84" s="44" t="s">
        <v>72</v>
      </c>
      <c r="C84" s="58">
        <v>0</v>
      </c>
      <c r="D84" s="58">
        <v>0</v>
      </c>
      <c r="E84" s="59">
        <v>0</v>
      </c>
      <c r="F84" s="59">
        <v>0</v>
      </c>
      <c r="G84" s="59">
        <v>0</v>
      </c>
      <c r="H84" s="59">
        <v>0</v>
      </c>
      <c r="I84" s="59">
        <v>0</v>
      </c>
      <c r="J84" s="59">
        <v>0</v>
      </c>
      <c r="K84" s="59">
        <v>0</v>
      </c>
      <c r="L84" s="59">
        <v>0</v>
      </c>
      <c r="M84" s="59">
        <v>0</v>
      </c>
      <c r="N84" s="59">
        <v>0</v>
      </c>
      <c r="O84" s="59">
        <v>0</v>
      </c>
      <c r="P84" s="59">
        <v>0</v>
      </c>
      <c r="Q84" s="59">
        <f t="shared" si="14"/>
        <v>0</v>
      </c>
    </row>
    <row r="85" spans="2:17" ht="29.25" customHeight="1" x14ac:dyDescent="0.45">
      <c r="B85" s="44" t="s">
        <v>73</v>
      </c>
      <c r="C85" s="58">
        <v>0</v>
      </c>
      <c r="D85" s="58">
        <v>0</v>
      </c>
      <c r="E85" s="59">
        <v>0</v>
      </c>
      <c r="F85" s="59">
        <v>0</v>
      </c>
      <c r="G85" s="59">
        <v>0</v>
      </c>
      <c r="H85" s="59">
        <v>0</v>
      </c>
      <c r="I85" s="59">
        <v>0</v>
      </c>
      <c r="J85" s="59">
        <v>0</v>
      </c>
      <c r="K85" s="59">
        <v>0</v>
      </c>
      <c r="L85" s="59">
        <v>0</v>
      </c>
      <c r="M85" s="59">
        <v>0</v>
      </c>
      <c r="N85" s="59">
        <v>0</v>
      </c>
      <c r="O85" s="59">
        <v>0</v>
      </c>
      <c r="P85" s="59">
        <v>0</v>
      </c>
      <c r="Q85" s="59">
        <f t="shared" si="14"/>
        <v>0</v>
      </c>
    </row>
    <row r="86" spans="2:17" ht="27.75" customHeight="1" x14ac:dyDescent="0.45">
      <c r="B86" s="43" t="s">
        <v>74</v>
      </c>
      <c r="C86" s="55">
        <f>+C87</f>
        <v>0</v>
      </c>
      <c r="D86" s="55">
        <f>+D87</f>
        <v>0</v>
      </c>
      <c r="E86" s="56">
        <f t="shared" ref="E86:P86" si="16">+E87</f>
        <v>0</v>
      </c>
      <c r="F86" s="56">
        <f t="shared" si="16"/>
        <v>0</v>
      </c>
      <c r="G86" s="56">
        <f t="shared" si="16"/>
        <v>0</v>
      </c>
      <c r="H86" s="56">
        <f t="shared" si="16"/>
        <v>0</v>
      </c>
      <c r="I86" s="56">
        <f t="shared" si="16"/>
        <v>0</v>
      </c>
      <c r="J86" s="56">
        <f t="shared" si="16"/>
        <v>0</v>
      </c>
      <c r="K86" s="56">
        <f t="shared" si="16"/>
        <v>0</v>
      </c>
      <c r="L86" s="56">
        <f t="shared" si="16"/>
        <v>0</v>
      </c>
      <c r="M86" s="56">
        <f t="shared" si="16"/>
        <v>0</v>
      </c>
      <c r="N86" s="56">
        <f t="shared" si="16"/>
        <v>0</v>
      </c>
      <c r="O86" s="56">
        <f t="shared" si="16"/>
        <v>0</v>
      </c>
      <c r="P86" s="56">
        <f t="shared" si="16"/>
        <v>0</v>
      </c>
      <c r="Q86" s="56">
        <f t="shared" si="14"/>
        <v>0</v>
      </c>
    </row>
    <row r="87" spans="2:17" ht="29.25" customHeight="1" x14ac:dyDescent="0.45">
      <c r="B87" s="44" t="s">
        <v>75</v>
      </c>
      <c r="C87" s="58">
        <v>0</v>
      </c>
      <c r="D87" s="58">
        <v>0</v>
      </c>
      <c r="E87" s="59">
        <v>0</v>
      </c>
      <c r="F87" s="59">
        <v>0</v>
      </c>
      <c r="G87" s="59">
        <v>0</v>
      </c>
      <c r="H87" s="59">
        <v>0</v>
      </c>
      <c r="I87" s="59">
        <v>0</v>
      </c>
      <c r="J87" s="59">
        <v>0</v>
      </c>
      <c r="K87" s="59">
        <v>0</v>
      </c>
      <c r="L87" s="59">
        <v>0</v>
      </c>
      <c r="M87" s="59">
        <v>0</v>
      </c>
      <c r="N87" s="59">
        <v>0</v>
      </c>
      <c r="O87" s="59">
        <v>0</v>
      </c>
      <c r="P87" s="59">
        <v>0</v>
      </c>
      <c r="Q87" s="59">
        <f t="shared" si="14"/>
        <v>0</v>
      </c>
    </row>
    <row r="88" spans="2:17" ht="39" customHeight="1" x14ac:dyDescent="0.5">
      <c r="B88" s="65" t="s">
        <v>65</v>
      </c>
      <c r="C88" s="66">
        <f>+C79+C13</f>
        <v>288421797</v>
      </c>
      <c r="D88" s="66">
        <f t="shared" ref="D88:Q88" si="17">+D79+D13</f>
        <v>0</v>
      </c>
      <c r="E88" s="66">
        <f t="shared" si="17"/>
        <v>10906348.350000001</v>
      </c>
      <c r="F88" s="66">
        <f t="shared" si="17"/>
        <v>0</v>
      </c>
      <c r="G88" s="66">
        <f t="shared" si="17"/>
        <v>0</v>
      </c>
      <c r="H88" s="66">
        <f t="shared" si="17"/>
        <v>0</v>
      </c>
      <c r="I88" s="66">
        <f t="shared" si="17"/>
        <v>0</v>
      </c>
      <c r="J88" s="66">
        <f t="shared" si="17"/>
        <v>0</v>
      </c>
      <c r="K88" s="66">
        <f t="shared" si="17"/>
        <v>0</v>
      </c>
      <c r="L88" s="66">
        <f t="shared" si="17"/>
        <v>0</v>
      </c>
      <c r="M88" s="66">
        <f t="shared" si="17"/>
        <v>0</v>
      </c>
      <c r="N88" s="66">
        <f t="shared" si="17"/>
        <v>0</v>
      </c>
      <c r="O88" s="66">
        <f t="shared" si="17"/>
        <v>0</v>
      </c>
      <c r="P88" s="66">
        <f t="shared" si="17"/>
        <v>0</v>
      </c>
      <c r="Q88" s="66">
        <f t="shared" si="17"/>
        <v>10906348.350000001</v>
      </c>
    </row>
    <row r="89" spans="2:17" ht="28.5" x14ac:dyDescent="0.45">
      <c r="B89" s="48" t="s">
        <v>112</v>
      </c>
      <c r="C89" s="48"/>
      <c r="D89" s="48"/>
      <c r="E89" s="48"/>
      <c r="F89" s="48"/>
      <c r="G89" s="48"/>
      <c r="H89" s="48"/>
      <c r="I89" s="48"/>
      <c r="J89" s="48"/>
      <c r="K89" s="48"/>
      <c r="L89" s="48"/>
      <c r="M89" s="48"/>
      <c r="N89" s="48"/>
      <c r="O89" s="48"/>
      <c r="P89" s="48"/>
      <c r="Q89" s="48"/>
    </row>
    <row r="90" spans="2:17" ht="21" customHeight="1" x14ac:dyDescent="0.45">
      <c r="B90" s="48"/>
      <c r="C90" s="48"/>
      <c r="D90" s="48"/>
      <c r="E90" s="45"/>
      <c r="F90" s="48"/>
      <c r="G90" s="48"/>
      <c r="H90" s="48"/>
      <c r="I90" s="48"/>
      <c r="J90" s="48"/>
      <c r="K90" s="48"/>
      <c r="L90" s="48"/>
      <c r="M90" s="48"/>
      <c r="N90" s="48"/>
      <c r="O90" s="48"/>
      <c r="P90" s="48"/>
      <c r="Q90" s="48"/>
    </row>
    <row r="91" spans="2:17" ht="21" customHeight="1" x14ac:dyDescent="0.45">
      <c r="B91" s="48"/>
      <c r="C91" s="48"/>
      <c r="D91" s="48"/>
      <c r="E91" s="45"/>
      <c r="F91" s="48"/>
      <c r="G91" s="48"/>
      <c r="H91" s="48"/>
      <c r="I91" s="48"/>
      <c r="J91" s="48"/>
      <c r="K91" s="48"/>
      <c r="L91" s="48"/>
      <c r="M91" s="48"/>
      <c r="N91" s="48"/>
      <c r="O91" s="48"/>
      <c r="P91" s="48"/>
      <c r="Q91" s="48"/>
    </row>
    <row r="92" spans="2:17" ht="21" customHeight="1" x14ac:dyDescent="0.45">
      <c r="B92" s="48"/>
      <c r="C92" s="48"/>
      <c r="D92" s="48"/>
      <c r="E92" s="45"/>
      <c r="F92" s="48"/>
      <c r="G92" s="48"/>
      <c r="H92" s="48"/>
      <c r="I92" s="48"/>
      <c r="J92" s="48"/>
      <c r="K92" s="48"/>
      <c r="L92" s="48"/>
      <c r="M92" s="48"/>
      <c r="N92" s="48"/>
      <c r="O92" s="48"/>
      <c r="P92" s="48"/>
      <c r="Q92" s="48"/>
    </row>
    <row r="93" spans="2:17" ht="21" customHeight="1" x14ac:dyDescent="0.45">
      <c r="B93" s="48"/>
      <c r="C93" s="48"/>
      <c r="D93" s="48"/>
      <c r="E93" s="45"/>
      <c r="F93" s="48"/>
      <c r="G93" s="48"/>
      <c r="H93" s="48"/>
      <c r="I93" s="48"/>
      <c r="J93" s="48"/>
      <c r="K93" s="48"/>
      <c r="L93" s="48"/>
      <c r="M93" s="48"/>
      <c r="N93" s="48"/>
      <c r="O93" s="48"/>
      <c r="P93" s="48"/>
      <c r="Q93" s="48"/>
    </row>
    <row r="94" spans="2:17" ht="21" customHeight="1" x14ac:dyDescent="0.45">
      <c r="B94" s="48"/>
      <c r="C94" s="48"/>
      <c r="D94" s="48"/>
      <c r="E94" s="45"/>
      <c r="F94" s="48"/>
      <c r="G94" s="48"/>
      <c r="H94" s="48"/>
      <c r="I94" s="48"/>
      <c r="J94" s="48"/>
      <c r="K94" s="48"/>
      <c r="L94" s="48"/>
      <c r="M94" s="48"/>
      <c r="N94" s="48"/>
      <c r="O94" s="48"/>
      <c r="P94" s="48"/>
      <c r="Q94" s="48"/>
    </row>
    <row r="95" spans="2:17" ht="21" customHeight="1" x14ac:dyDescent="0.45">
      <c r="B95" s="48"/>
      <c r="C95" s="48"/>
      <c r="D95" s="48"/>
      <c r="E95" s="45"/>
      <c r="F95" s="48"/>
      <c r="G95" s="48"/>
      <c r="H95" s="48"/>
      <c r="I95" s="48"/>
      <c r="J95" s="48"/>
      <c r="K95" s="48"/>
      <c r="L95" s="48"/>
      <c r="M95" s="48"/>
      <c r="N95" s="48"/>
      <c r="O95" s="48"/>
      <c r="P95" s="48"/>
      <c r="Q95" s="48"/>
    </row>
    <row r="96" spans="2:17" ht="21" customHeight="1" x14ac:dyDescent="0.45">
      <c r="B96" s="48"/>
      <c r="C96" s="48"/>
      <c r="D96" s="48"/>
      <c r="E96" s="45"/>
      <c r="F96" s="48"/>
      <c r="G96" s="48"/>
      <c r="H96" s="48"/>
      <c r="I96" s="48"/>
      <c r="J96" s="48"/>
      <c r="K96" s="48"/>
      <c r="L96" s="48"/>
      <c r="M96" s="48"/>
      <c r="N96" s="48"/>
      <c r="O96" s="48"/>
      <c r="P96" s="48"/>
      <c r="Q96" s="48"/>
    </row>
    <row r="97" spans="2:17" ht="21" customHeight="1" x14ac:dyDescent="0.45">
      <c r="B97" s="48"/>
      <c r="C97" s="48"/>
      <c r="D97" s="48"/>
      <c r="E97" s="45"/>
      <c r="F97" s="48"/>
      <c r="G97" s="48"/>
      <c r="H97" s="48"/>
      <c r="I97" s="48"/>
      <c r="J97" s="48"/>
      <c r="K97" s="48"/>
      <c r="L97" s="48"/>
      <c r="M97" s="48"/>
      <c r="N97" s="48"/>
      <c r="O97" s="48"/>
      <c r="P97" s="48"/>
      <c r="Q97" s="48"/>
    </row>
    <row r="98" spans="2:17" ht="18.75" x14ac:dyDescent="0.3"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</row>
    <row r="99" spans="2:17" ht="18.75" x14ac:dyDescent="0.3">
      <c r="B99" s="6"/>
      <c r="C99" s="6"/>
      <c r="D99" s="6"/>
      <c r="E99" s="17"/>
      <c r="F99" s="17"/>
      <c r="G99" s="17"/>
      <c r="H99" s="17"/>
      <c r="I99" s="17"/>
      <c r="J99" s="6"/>
      <c r="K99" s="6"/>
      <c r="L99" s="6"/>
      <c r="M99" s="6"/>
      <c r="N99" s="6"/>
      <c r="O99" s="6"/>
      <c r="P99" s="6"/>
      <c r="Q99" s="17"/>
    </row>
    <row r="100" spans="2:17" ht="18.75" x14ac:dyDescent="0.3">
      <c r="D100" s="6"/>
      <c r="E100" s="6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7"/>
    </row>
    <row r="101" spans="2:17" s="6" customFormat="1" ht="38.25" customHeight="1" x14ac:dyDescent="0.3">
      <c r="B101" s="98" t="s">
        <v>116</v>
      </c>
      <c r="C101" s="98"/>
      <c r="D101" s="99" t="s">
        <v>119</v>
      </c>
      <c r="E101" s="99"/>
      <c r="F101" s="99"/>
      <c r="G101" s="99"/>
      <c r="H101" s="99"/>
      <c r="I101" s="99"/>
      <c r="J101" s="99"/>
      <c r="K101" s="99"/>
      <c r="L101" s="99"/>
      <c r="M101" s="99"/>
      <c r="N101" s="99"/>
      <c r="O101" s="99"/>
      <c r="P101" s="99"/>
      <c r="Q101" s="99"/>
    </row>
    <row r="102" spans="2:17" s="6" customFormat="1" ht="33.75" customHeight="1" x14ac:dyDescent="0.3">
      <c r="B102" s="98" t="s">
        <v>114</v>
      </c>
      <c r="C102" s="98"/>
      <c r="D102" s="99" t="s">
        <v>97</v>
      </c>
      <c r="E102" s="99"/>
      <c r="F102" s="99"/>
      <c r="G102" s="99"/>
      <c r="H102" s="99"/>
      <c r="I102" s="99"/>
      <c r="J102" s="99"/>
      <c r="K102" s="99"/>
      <c r="L102" s="99"/>
      <c r="M102" s="99"/>
      <c r="N102" s="99"/>
      <c r="O102" s="99"/>
      <c r="P102" s="99"/>
      <c r="Q102" s="99"/>
    </row>
    <row r="103" spans="2:17" s="6" customFormat="1" ht="38.25" customHeight="1" x14ac:dyDescent="0.3">
      <c r="B103" s="98" t="s">
        <v>111</v>
      </c>
      <c r="C103" s="98"/>
      <c r="D103" s="99" t="s">
        <v>121</v>
      </c>
      <c r="E103" s="99"/>
      <c r="F103" s="99"/>
      <c r="G103" s="99"/>
      <c r="H103" s="99"/>
      <c r="I103" s="99"/>
      <c r="J103" s="99"/>
      <c r="K103" s="99"/>
      <c r="L103" s="99"/>
      <c r="M103" s="99"/>
      <c r="N103" s="99"/>
      <c r="O103" s="99"/>
      <c r="P103" s="99"/>
      <c r="Q103" s="99"/>
    </row>
    <row r="104" spans="2:17" s="6" customFormat="1" ht="31.5" x14ac:dyDescent="0.5">
      <c r="D104" s="51"/>
      <c r="E104" s="51"/>
      <c r="F104" s="51"/>
      <c r="G104" s="51"/>
      <c r="H104" s="51"/>
      <c r="I104" s="51"/>
      <c r="J104" s="51"/>
      <c r="K104" s="51"/>
      <c r="L104" s="51"/>
      <c r="M104" s="51"/>
      <c r="N104" s="51"/>
      <c r="O104" s="51"/>
      <c r="P104" s="51"/>
      <c r="Q104" s="51"/>
    </row>
    <row r="105" spans="2:17" s="6" customFormat="1" ht="18.75" x14ac:dyDescent="0.3"/>
    <row r="106" spans="2:17" s="6" customFormat="1" ht="34.5" customHeight="1" x14ac:dyDescent="0.3"/>
    <row r="107" spans="2:17" s="6" customFormat="1" ht="33" customHeight="1" x14ac:dyDescent="0.3"/>
    <row r="108" spans="2:17" s="6" customFormat="1" ht="37.5" customHeight="1" x14ac:dyDescent="0.45">
      <c r="B108" s="96" t="s">
        <v>118</v>
      </c>
      <c r="C108" s="96"/>
      <c r="D108" s="96"/>
      <c r="E108" s="96"/>
      <c r="F108" s="96"/>
      <c r="G108" s="96"/>
      <c r="H108" s="96"/>
      <c r="I108" s="96"/>
      <c r="J108" s="96"/>
      <c r="K108" s="96"/>
      <c r="L108" s="96"/>
      <c r="M108" s="96"/>
      <c r="N108" s="96"/>
      <c r="O108" s="96"/>
      <c r="P108" s="96"/>
      <c r="Q108" s="96"/>
    </row>
    <row r="109" spans="2:17" s="6" customFormat="1" ht="30" customHeight="1" x14ac:dyDescent="0.45">
      <c r="B109" s="96" t="s">
        <v>115</v>
      </c>
      <c r="C109" s="96"/>
      <c r="D109" s="96"/>
      <c r="E109" s="96"/>
      <c r="F109" s="96"/>
      <c r="G109" s="96"/>
      <c r="H109" s="96"/>
      <c r="I109" s="96"/>
      <c r="J109" s="96"/>
      <c r="K109" s="96"/>
      <c r="L109" s="96"/>
      <c r="M109" s="96"/>
      <c r="N109" s="96"/>
      <c r="O109" s="96"/>
      <c r="P109" s="96"/>
      <c r="Q109" s="96"/>
    </row>
    <row r="110" spans="2:17" s="6" customFormat="1" ht="30" customHeight="1" x14ac:dyDescent="0.45">
      <c r="B110" s="96" t="s">
        <v>122</v>
      </c>
      <c r="C110" s="96"/>
      <c r="D110" s="96"/>
      <c r="E110" s="96"/>
      <c r="F110" s="96"/>
      <c r="G110" s="96"/>
      <c r="H110" s="96"/>
      <c r="I110" s="96"/>
      <c r="J110" s="96"/>
      <c r="K110" s="96"/>
      <c r="L110" s="96"/>
      <c r="M110" s="96"/>
      <c r="N110" s="96"/>
      <c r="O110" s="96"/>
      <c r="P110" s="96"/>
      <c r="Q110" s="96"/>
    </row>
    <row r="111" spans="2:17" s="6" customFormat="1" ht="30" customHeight="1" x14ac:dyDescent="0.45">
      <c r="B111" s="69"/>
      <c r="C111" s="69"/>
      <c r="D111" s="69"/>
      <c r="E111" s="69"/>
      <c r="F111" s="69"/>
      <c r="G111" s="69"/>
      <c r="H111" s="69"/>
      <c r="I111" s="69"/>
      <c r="J111" s="69"/>
      <c r="K111" s="69"/>
      <c r="L111" s="69"/>
      <c r="M111" s="69"/>
      <c r="N111" s="69"/>
      <c r="O111" s="69"/>
      <c r="P111" s="69"/>
      <c r="Q111" s="69"/>
    </row>
    <row r="112" spans="2:17" s="6" customFormat="1" ht="30" customHeight="1" x14ac:dyDescent="0.3">
      <c r="B112" s="97"/>
      <c r="C112" s="97"/>
      <c r="D112" s="97"/>
      <c r="E112" s="97"/>
      <c r="F112" s="97"/>
      <c r="G112" s="97"/>
      <c r="H112" s="97"/>
      <c r="I112" s="97"/>
      <c r="J112" s="97"/>
      <c r="K112" s="97"/>
      <c r="L112" s="97"/>
      <c r="M112" s="97"/>
      <c r="N112" s="97"/>
      <c r="O112" s="97"/>
      <c r="P112" s="97"/>
      <c r="Q112" s="97"/>
    </row>
    <row r="113" spans="3:17" s="6" customFormat="1" ht="33.75" customHeight="1" x14ac:dyDescent="0.3"/>
    <row r="114" spans="3:17" ht="18.75" x14ac:dyDescent="0.3">
      <c r="C114" s="14"/>
      <c r="D114" s="14"/>
      <c r="E114" s="14"/>
      <c r="F114" s="14"/>
      <c r="G114" s="14"/>
      <c r="H114" s="14"/>
      <c r="I114" s="6"/>
      <c r="J114" s="6"/>
      <c r="K114" s="6"/>
      <c r="L114" s="6"/>
      <c r="M114" s="6"/>
      <c r="N114" s="6"/>
      <c r="O114" s="6"/>
      <c r="P114" s="6"/>
      <c r="Q114" s="6"/>
    </row>
    <row r="115" spans="3:17" ht="18.75" x14ac:dyDescent="0.3">
      <c r="C115" s="14"/>
      <c r="D115" s="14"/>
      <c r="E115" s="14"/>
      <c r="F115" s="14"/>
      <c r="G115" s="14"/>
      <c r="H115" s="14"/>
      <c r="I115" s="6"/>
      <c r="J115" s="6"/>
      <c r="K115" s="6"/>
      <c r="L115" s="6"/>
      <c r="M115" s="6"/>
      <c r="N115" s="6"/>
      <c r="O115" s="6"/>
      <c r="P115" s="6"/>
      <c r="Q115" s="6"/>
    </row>
  </sheetData>
  <mergeCells count="19">
    <mergeCell ref="B108:Q108"/>
    <mergeCell ref="B109:Q109"/>
    <mergeCell ref="B112:Q112"/>
    <mergeCell ref="B101:C101"/>
    <mergeCell ref="B102:C102"/>
    <mergeCell ref="B103:C103"/>
    <mergeCell ref="D101:Q101"/>
    <mergeCell ref="D102:Q102"/>
    <mergeCell ref="D103:Q103"/>
    <mergeCell ref="B110:Q110"/>
    <mergeCell ref="B6:Q6"/>
    <mergeCell ref="B7:Q7"/>
    <mergeCell ref="B11:B12"/>
    <mergeCell ref="C11:C12"/>
    <mergeCell ref="D11:D12"/>
    <mergeCell ref="B8:Q8"/>
    <mergeCell ref="B9:Q9"/>
    <mergeCell ref="B10:Q10"/>
    <mergeCell ref="E11:Q11"/>
  </mergeCells>
  <pageMargins left="0.41" right="0.69" top="0.28000000000000003" bottom="0.2" header="0.23" footer="0.2"/>
  <pageSetup scale="24" orientation="portrait" r:id="rId1"/>
  <rowBreaks count="1" manualBreakCount="1">
    <brk id="74" min="1" max="16" man="1"/>
  </rowBreaks>
  <ignoredErrors>
    <ignoredError sqref="E13 Q57 Q30 Q49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P1 Presupuesto Aprobado</vt:lpstr>
      <vt:lpstr>P2 Presupuesto Aprob-Ejecuc. </vt:lpstr>
      <vt:lpstr>'P1 Presupuesto Aprobado'!Print_Area</vt:lpstr>
      <vt:lpstr>'P2 Presupuesto Aprob-Ejecuc.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Ilania Quezada</cp:lastModifiedBy>
  <cp:lastPrinted>2025-02-06T19:46:58Z</cp:lastPrinted>
  <dcterms:created xsi:type="dcterms:W3CDTF">2021-07-29T18:58:50Z</dcterms:created>
  <dcterms:modified xsi:type="dcterms:W3CDTF">2025-02-06T19:49:06Z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2025-01-09T15:31:19Z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cd5600b3-7ee8-4183-902c-093d1c9bfe23</vt:lpwstr>
  </property>
  <property fmtid="{D5CDD505-2E9C-101B-9397-08002B2CF9AE}" pid="7" name="MSIP_Label_defa4170-0d19-0005-0004-bc88714345d2_ActionId">
    <vt:lpwstr>40cc75d6-d408-4649-b6fb-5bb5a8d50fc2</vt:lpwstr>
  </property>
  <property fmtid="{D5CDD505-2E9C-101B-9397-08002B2CF9AE}" pid="8" name="MSIP_Label_defa4170-0d19-0005-0004-bc88714345d2_ContentBits">
    <vt:lpwstr>0</vt:lpwstr>
  </property>
</Properties>
</file>