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riegodo-my.sharepoint.com/personal/j_collado_riego_gob_do/Documents/INFORMES/Informe de ejecusión física financiera/2025/Informe Ejecución Físico Financiero/02- Trimestral/2do. trimestre/"/>
    </mc:Choice>
  </mc:AlternateContent>
  <xr:revisionPtr revIDLastSave="60" documentId="13_ncr:1_{23EDC427-7120-4B23-9AE3-2AAD484DA2DE}" xr6:coauthVersionLast="47" xr6:coauthVersionMax="47" xr10:uidLastSave="{C22F2762-1927-4917-8994-7C008A63378C}"/>
  <bookViews>
    <workbookView xWindow="-22222" yWindow="-104" windowWidth="22326" windowHeight="11947" xr2:uid="{00000000-000D-0000-FFFF-FFFF00000000}"/>
  </bookViews>
  <sheets>
    <sheet name="Informe Fisico Financ. TII" sheetId="1" r:id="rId1"/>
  </sheets>
  <definedNames>
    <definedName name="_xlnm.Print_Area" localSheetId="0">'Informe Fisico Financ. TII'!$A$1:$J$64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J30" i="1"/>
  <c r="J29" i="1"/>
  <c r="I31" i="1"/>
  <c r="I30" i="1"/>
  <c r="I29" i="1"/>
  <c r="L40" i="1"/>
  <c r="I25" i="1"/>
</calcChain>
</file>

<file path=xl/sharedStrings.xml><?xml version="1.0" encoding="utf-8"?>
<sst xmlns="http://schemas.openxmlformats.org/spreadsheetml/2006/main" count="98" uniqueCount="90">
  <si>
    <t>Código</t>
  </si>
  <si>
    <t>Documento Relacionado</t>
  </si>
  <si>
    <t>Fecha Versión</t>
  </si>
  <si>
    <t>Versión</t>
  </si>
  <si>
    <t>DEC-FOR013</t>
  </si>
  <si>
    <t>I.I - Completar los datos requeridos sobre la institución</t>
  </si>
  <si>
    <t>Capítulo</t>
  </si>
  <si>
    <t>0210 - Ministerio de Agricultura</t>
  </si>
  <si>
    <t>Subcapítulo</t>
  </si>
  <si>
    <t>01 - Ministerio de Agricultura</t>
  </si>
  <si>
    <t>Unidad Ejecutora</t>
  </si>
  <si>
    <t>0005 - Dirección Ejecutiva de la Comisión de Fomento a la Tecnificación del Sistema Nacional de Riego</t>
  </si>
  <si>
    <t>Misión</t>
  </si>
  <si>
    <t>Visión</t>
  </si>
  <si>
    <t>II. Contribución a la Estrategia Nacional de Desarrollo</t>
  </si>
  <si>
    <t>III. Información del Programa</t>
  </si>
  <si>
    <t>Nombre:</t>
  </si>
  <si>
    <t>Descripción:</t>
  </si>
  <si>
    <r>
      <t>Beneficiarios:</t>
    </r>
    <r>
      <rPr>
        <sz val="12"/>
        <color rgb="FF000000"/>
        <rFont val="Century Gothic"/>
        <family val="2"/>
      </rPr>
      <t xml:space="preserve"> </t>
    </r>
  </si>
  <si>
    <t>Productores agrícolas dueños de terreno con potencial para la agricultura intensiva y ubicados en las zonas o demarcaciones en alerta hídrica.</t>
  </si>
  <si>
    <t>Resultado Asociado:</t>
  </si>
  <si>
    <t>IV. Formulación y Ejecución Física-Financiera</t>
  </si>
  <si>
    <t>Presupuesto Inicial</t>
  </si>
  <si>
    <t>Presupuesto Vigente</t>
  </si>
  <si>
    <t>Presupuesto Ejecutado</t>
  </si>
  <si>
    <t>Porcentaje de Ejecución (ejecutado/vigente)</t>
  </si>
  <si>
    <t xml:space="preserve"> Presupuesto Anual</t>
  </si>
  <si>
    <t>Avance</t>
  </si>
  <si>
    <t>Producto</t>
  </si>
  <si>
    <t>Indicador</t>
  </si>
  <si>
    <t>Física
(A)</t>
  </si>
  <si>
    <t>Financiera
(B)</t>
  </si>
  <si>
    <t>Física
(C)</t>
  </si>
  <si>
    <t>Financiera
(D)</t>
  </si>
  <si>
    <t>Física 
(E)</t>
  </si>
  <si>
    <t>Financiera 
 (F)</t>
  </si>
  <si>
    <t>V. Análisis de los Logros y Desviaciones</t>
  </si>
  <si>
    <t>V.I - Información de Logros y Desviaciones por Producto</t>
  </si>
  <si>
    <t xml:space="preserve">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</si>
  <si>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</si>
  <si>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</si>
  <si>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</si>
  <si>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3.5.3</t>
  </si>
  <si>
    <t>Fomento del uso eficiente y racional del agua para la agricultura</t>
  </si>
  <si>
    <t>Aumentar la cantidad la cantidad de tareas de tierras agrícolas con sistemas de riego presurizado en los predios de los productores de 477,000 tareas de tierra tecnificada en 2022 a 677,000 en 2025.</t>
  </si>
  <si>
    <t>Productores agrícolas con terreno con riego tecnificado</t>
  </si>
  <si>
    <t>Número de tareas de tierra tecnificadas</t>
  </si>
  <si>
    <t>Productores agrícolas reciben capacitación y asistencia técnica para la tecnificación</t>
  </si>
  <si>
    <t>Número de productores capacitados</t>
  </si>
  <si>
    <t>7757 - Productores agrícolas con terrenos con riego tecnificado.</t>
  </si>
  <si>
    <t>Producto:</t>
  </si>
  <si>
    <t>Consiste en la transferencia de conocimiento y concientización sobre el uso eficiente del agua, el correcto uso y mantenimiento de  los sistemas de riego presurizados.</t>
  </si>
  <si>
    <t>Eje Estratégico:</t>
  </si>
  <si>
    <t>Objetivo General:</t>
  </si>
  <si>
    <t>Objetivo(s) Específico(s):</t>
  </si>
  <si>
    <t>IV.I - Desempeño Financiero</t>
  </si>
  <si>
    <t xml:space="preserve">Descripción del Producto: </t>
  </si>
  <si>
    <t>Logros Alcanzados:</t>
  </si>
  <si>
    <t>Causas y Justificación del Desvío:</t>
  </si>
  <si>
    <t>Financiero 
(%) 
J=H/D</t>
  </si>
  <si>
    <t>Física 
(%)
 I=E/C</t>
  </si>
  <si>
    <t>Organizaciones públicas y privadas y productores agrícolas reciben asesoría y asistencia técnica para la modernización de regadíos</t>
  </si>
  <si>
    <t>7921 - Organizaciones públicas y privadas y productores agrícolas reciben asesoría y asistencia técnica para la modernización de regadíos.</t>
  </si>
  <si>
    <t>Consiste en suministrar Asesorías y Asistencias Técnicas a Organizaciones Públicas y Privadas para la modernización de Regadíos.</t>
  </si>
  <si>
    <t>7758 - Productores agrícolas reciben Capacitación y Asistencia Técnica para la Tecnificación.</t>
  </si>
  <si>
    <t>DESARROLLO PRODUCTIVO</t>
  </si>
  <si>
    <t>Estructura productiva sectorial y territorialmente adecuada, integrada competitivamente a la economía global y que aprovecha las oportunidades del mercado local.</t>
  </si>
  <si>
    <t>I -Información Institucional</t>
  </si>
  <si>
    <t>Coordinar, elaborar y ejecutar una Estrategia Nacional de Tecnificación de Riego, que garantice el uso racional del agua en las actividades agrícolas, así como fomentar la incorporación de tecnologías para incrementar la productividad, disminuir el costo ambiental y permitir que nuevas extensiones de tierra puedan ser agregadas a la producción agrícola intensiva.</t>
  </si>
  <si>
    <t>Consiste en la Instalación de sistemas de riego tecnificado en terrenos utilizados para la agricultura intensiva, capacitación  y asistencia técnica en el uso y mantenimiento de los sistemas de riego.</t>
  </si>
  <si>
    <t>Consiste en la realización de estudios de factibilidad y la   Instalación de sistemas de riego tecnificado en terrenos utilizados para la agricultura intensiva de productos agrícolas considerados prioritarios para el consumo de la población dominicana, así como para exportación.</t>
  </si>
  <si>
    <t>Número de asesorías y asistencias técnicas</t>
  </si>
  <si>
    <t>Ser una institución referente en eficiencia y transparencia, que impulse la incorporación de innovación de riego, la eficiencia del uso del agua, la producción de competencias organizacionales y la inserción de capacidades productivas que contribuyan al desarrollo sostenible de la nación.</t>
  </si>
  <si>
    <t>Informe de Evaluación Mensual de las Metas Físicas-Financieras
abril-junio 2025</t>
  </si>
  <si>
    <t>Programación Trimestral</t>
  </si>
  <si>
    <t>Ejecución Trimestral</t>
  </si>
  <si>
    <t>Leyenda Programación/Ejecución</t>
  </si>
  <si>
    <t>Presupuesto Ejecutado (Gastos de personal y otros)</t>
  </si>
  <si>
    <t>Presupuesto ejecutado (Gastos de personal y otros)</t>
  </si>
  <si>
    <t>Capacitación/Regionales (Desvío dentro de lo permitido)</t>
  </si>
  <si>
    <t>Asesorías/asistencias Técnicas (Desvío fuera de lo permitido)</t>
  </si>
  <si>
    <r>
      <t xml:space="preserve">1. Realizar estimaciones más precisas para la programación tanto física como financiera, considerando la ejecución real en las metas de acuerdo a las actividades realizadas y así evitar inconsistencias significativas entre lo programado y lo ejecutado.                                                                                                                                                                                                                                                                                                                                                                                                                                                                                                                                                                        
</t>
    </r>
    <r>
      <rPr>
        <i/>
        <sz val="11"/>
        <rFont val="Calibri"/>
        <family val="2"/>
        <scheme val="minor"/>
      </rPr>
      <t xml:space="preserve">2. Vincular de forma mas directa el personal misional de acuerdo a la meta que logra, garantizando la armonización entre :PEI-POA-PRESUPUESTO y PACC Anual.       </t>
    </r>
    <r>
      <rPr>
        <i/>
        <sz val="11"/>
        <color theme="1"/>
        <rFont val="Calibri"/>
        <family val="2"/>
        <scheme val="minor"/>
      </rPr>
      <t xml:space="preserve">                                                                                                                                                                                                                                                              3. Revisar y dar seguimiento a posibles cambios en la estructura programática, con miras a eficientizar las actividades que se realizan de manera recurrente y que no está siendo vinculada a la producción física institucional.</t>
    </r>
  </si>
  <si>
    <t>Elevar la productividad, competitividad y sostenibilidad ambiental y financiera de las cadenas agro productivas, a fin de contribuir a la seguridad alimentaria, aprovechar el potencial exportador y generar empleo e ingresos para la población rural.</t>
  </si>
  <si>
    <t>FOTESIR- % Desvío (fuera del rango)-sobre ejecución financiera</t>
  </si>
  <si>
    <r>
      <t>Para el año 2025, la meta física programada es de 2,375 personas capacitadas, de lo cual se programó para el segundo trimestre un total de 713 y se lograron  capacitar a 744 personas, siendo de estas 553 hombre si 191 mujeres</t>
    </r>
    <r>
      <rPr>
        <i/>
        <sz val="11"/>
        <color rgb="FFFF0000"/>
        <rFont val="Calibri"/>
        <family val="2"/>
        <scheme val="minor"/>
      </rPr>
      <t xml:space="preserve">. </t>
    </r>
    <r>
      <rPr>
        <i/>
        <sz val="11"/>
        <rFont val="Calibri"/>
        <family val="2"/>
        <scheme val="minor"/>
      </rPr>
      <t>Durante el período se impartieron 21 capacitaciones, de las cuales 4 fueron realizadas en la Región Ozama, impactando a 128 personas (80 hombres y 48 mujeres); 1 capacitación en la Región Cibao Norte, impactando a 60 personas (59 hombres y 1 mujer); 8 capacitaciones en la Región Cibao Sur, impactando a 287 personas (195 hombres y 92 mujeres); 2 capacitaciones en la Región Cibao Noroeste, impactando 63 personas (todas hombres); 2 capacitaciones en la Región Enriquillo, impactando a 34 personas (31 hombres y 3 mujeres); 2 capacitaciones en la Región El Valle, impactando a 30 personas (29 hombres y 1 mujer); Y 2 capacitaciones vía plataforma del INAP, impactando a 142 personas (96 hombres y 46 mujeres). Así mismo por rango de edad de 13 a 17 años (4%), de 18 a 24 años (15%), de 25 a 35 años (25%), de 36 a 55 años (28%), de 56 a 64 años (17%) y más de 65 años (9%).</t>
    </r>
    <r>
      <rPr>
        <i/>
        <sz val="11"/>
        <color theme="1"/>
        <rFont val="Calibri"/>
        <family val="2"/>
        <scheme val="minor"/>
      </rPr>
      <t xml:space="preserve">
Para el trimestre abril-junio 2025, la ejecución financiera vinculada a este producto institucional fue de RD$6,921,858.03 (Seis millones novecientos veinte y un mil ochocientos cincuenta y ocho pesos con 03/100) representando un 96.15% del total  programado en el referido trimestre.</t>
    </r>
  </si>
  <si>
    <r>
      <rPr>
        <i/>
        <sz val="11"/>
        <rFont val="Calibri"/>
        <family val="2"/>
        <scheme val="minor"/>
      </rPr>
      <t>Para el año 2025, la meta física programada es de 237 asesorías y asistencias técnicas,  de lo cual se programó para el segundo trimestre,  un total de 75 asesorarías y asistencias técnicas,  para este período la ejecución de este producto fue de 77 Asesorías y Asistencias Técnicas realizadas a productores, lo que representa un cumplimiento de 103%. 9 de las asistencias fueron realizadas en la Región Cibao Noroeste (12%), 11 fueron realizadas en la Región Cibao Sur (14%), 31 fueron realizadas en la región El Valle (40%), 10 fueron realizadas en la región Enriquillo (13%), 1 en la Región Ozama (1%) y 15 en la Región Valdesia (19%).</t>
    </r>
    <r>
      <rPr>
        <i/>
        <sz val="11"/>
        <color rgb="FFFF0000"/>
        <rFont val="Calibri"/>
        <family val="2"/>
        <scheme val="minor"/>
      </rPr>
      <t xml:space="preserve">
</t>
    </r>
    <r>
      <rPr>
        <i/>
        <sz val="11"/>
        <color theme="1"/>
        <rFont val="Calibri"/>
        <family val="2"/>
        <scheme val="minor"/>
      </rPr>
      <t xml:space="preserve">
Para el  referido trimestre la ejecución financiera vinculada a este producto institucional fue  de RD$10,068,960.28 (Diez  millones sesenta y ocho mil novecientos sesenta  pesos con 28/100) representando 94.37% del total  programado en el referido mes.</t>
    </r>
  </si>
  <si>
    <t>Durante el referido trimestre, la ejecución física del producto Se mantuvo en el rango de + o - 5%, por lo que se considera no hubo un desvío significativo, lo cual puede atribuirse a la creciente demanda de este producto y una planificación orientadas a programar y satisfacer las demandas alineada a la logística institucional.
En cuanto al monto ejecutado, este fue inferior al programado, reflejando un desvío financiero del 5.61% respecto al total establecido, excediendo en un 0.61% el límite permitido. Esta sobre ejecución se debió al movimiento de personal desde el producto de acciones comunes hacia este producto de producción física. En ese mismo sentido, las cuentas que impactaron dicha ejecución corresponden a: remuneraciones y contribuciones, viáticos dentro del país, pago de seguro de personas, adquisición de materiales y suministros, becas y estudios, y adquisición de activos.</t>
  </si>
  <si>
    <r>
      <rPr>
        <i/>
        <sz val="11"/>
        <rFont val="Calibri"/>
        <family val="2"/>
        <scheme val="minor"/>
      </rPr>
      <t>Para el año 2025, la meta física programada es de 22,800, tareas de tierras tecnificadas, Así mismo para el trimestre se programaron 1,000 tarea de tierra, Para este mismo período fueron logrados tecnificar 110 tareas de rierra, representando el 11% de la programación del trimestre.</t>
    </r>
    <r>
      <rPr>
        <i/>
        <sz val="11"/>
        <color rgb="FFFF0000"/>
        <rFont val="Calibri"/>
        <family val="2"/>
        <scheme val="minor"/>
      </rPr>
      <t xml:space="preserve">
</t>
    </r>
    <r>
      <rPr>
        <i/>
        <sz val="11"/>
        <color theme="1"/>
        <rFont val="Calibri"/>
        <family val="2"/>
        <scheme val="minor"/>
      </rPr>
      <t xml:space="preserve">
Para el trimestre abril-junio 2025 la ejecución financiera vinculada a este  producto institucional fue de </t>
    </r>
    <r>
      <rPr>
        <i/>
        <sz val="11"/>
        <rFont val="Calibri"/>
        <family val="2"/>
        <scheme val="minor"/>
      </rPr>
      <t>RD$102,632,931.19</t>
    </r>
    <r>
      <rPr>
        <i/>
        <sz val="11"/>
        <color rgb="FFFF0000"/>
        <rFont val="Calibri"/>
        <family val="2"/>
        <scheme val="minor"/>
      </rPr>
      <t xml:space="preserve"> </t>
    </r>
    <r>
      <rPr>
        <i/>
        <sz val="11"/>
        <rFont val="Calibri"/>
        <family val="2"/>
        <scheme val="minor"/>
      </rPr>
      <t xml:space="preserve">(Ciento dos millones seiscientos treinta y dos mil novecientos treinta y un pesos con 19/100) </t>
    </r>
    <r>
      <rPr>
        <i/>
        <sz val="11"/>
        <color theme="1"/>
        <rFont val="Calibri"/>
        <family val="2"/>
        <scheme val="minor"/>
      </rPr>
      <t>representando un 4001.87% con respecto al total  programado en el referido trimestre.</t>
    </r>
  </si>
  <si>
    <t>Durante el trimestre abril-junio de 2025, la ejecución física de este producto alcanzó 104%, gracias a la buena recepción de las actividades de capacitación y a la disposición de los organismos para colaborar en el proceso, facilitando tanto las convocatorias como la asistencia.
El monto ejecutado para este producto durante el segundo trimestre fue ligeramente inferior a lo programado, presentando un desvío monetario mínimo de un 3.85% por debajo del 100% de la programación inicial. Sin embargo, la relación entre ejecución y programación sigue siendo positiva, ya que se encuentra dentro del rango permitido de desvío financiero. Las cuentas afectadas en dicha ejecución física corresponden a: remuneraciones y contribuciones, prima de transporte, incentivo por rendimiento individual, viáticos dentro del país y seguro de personas.</t>
  </si>
  <si>
    <t xml:space="preserve">Durante el segundo trimestre del referido año, la institución planificó diversas actividades orientadas a fortalecer las capacidades internas y desarrollar esquemas que sienten las bases para la implementación del producto por vías alternativas al fideicomiso, con el objetivo de avanzar en la tecnificación de los sistemas de riego agrícola. Sin embargo, debido a dificulades en el proceso burocráticos en la implementación de la modalidad de bonificación, se presentaron retrasos en la ejecución del esquema que impidieron la realización de los proyectos de forma oportuna. Por otra parte, se realizaron actividades de promoción del esquema de bonificación bajo la modalidad de concursos, con el fin de preparar a los productores para la convocatoria a concurso la cual se realizó a finales del mes de Junio.  
En relación con la ejecución financiera, el monto ejecutado asociado a esta producción física presentó una sobre ejecución, producto del devengo correspondiente a los recursos otorgados al Fondo de Fideicomiso para la Tecnificación Nacional de Riego por un valor de RD$100 millones. Estos recursos habían sido programados para el primer trimestre, pero su ejecución se materializó en el segundo, lo que impactó significativamente la cuenta de Transferencias Corrientes a Empresas Públicas No Financieras para fideicomiso. Cabe señalar que la aprobación de la cuota para dicho desembolso fue emitida en junio por el órgano rector (Hacienda–DIGEPRES).
Las cuentas afectadas en esta ejecución incluyen: remuneraciones y contribuciones, incentivo por rendimiento individual, viáticos dentro del país, pago de seguro de personas, transferencias corrientes a empresas públicas no financieras para fideicomiso, y adquisición de equipos audiovisuales, las que estuvieron dentro de la programación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</si>
</sst>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i/>
      <sz val="11"/>
      <color rgb="FFFF0000"/>
      <name val="Calibri"/>
      <family val="2"/>
      <scheme val="minor"/>
    </font>
    <font>
      <i/>
      <sz val="11"/>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b/>
      <sz val="9"/>
      <color theme="1"/>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0" tint="-0.249977111117893"/>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7" fillId="0" borderId="16" xfId="0" applyFont="1" applyBorder="1" applyAlignment="1">
      <alignment vertical="center"/>
    </xf>
    <xf numFmtId="0" fontId="0" fillId="0" borderId="16" xfId="0" applyBorder="1"/>
    <xf numFmtId="0" fontId="9" fillId="0" borderId="0" xfId="0" applyFont="1" applyProtection="1">
      <protection locked="0"/>
    </xf>
    <xf numFmtId="0" fontId="8" fillId="6" borderId="18" xfId="0" applyFont="1" applyFill="1" applyBorder="1" applyAlignment="1">
      <alignment horizontal="center" vertical="center"/>
    </xf>
    <xf numFmtId="0" fontId="7" fillId="0" borderId="16" xfId="0" applyFont="1" applyBorder="1" applyAlignment="1">
      <alignment vertical="center" wrapText="1"/>
    </xf>
    <xf numFmtId="0" fontId="13" fillId="8" borderId="29" xfId="0" applyFont="1" applyFill="1" applyBorder="1" applyAlignment="1">
      <alignment horizontal="center" vertical="center" wrapText="1" readingOrder="1"/>
    </xf>
    <xf numFmtId="0" fontId="13" fillId="8" borderId="30" xfId="0" applyFont="1" applyFill="1" applyBorder="1" applyAlignment="1">
      <alignment horizontal="center" vertical="center" wrapText="1" readingOrder="1"/>
    </xf>
    <xf numFmtId="0" fontId="13" fillId="8" borderId="31" xfId="0" applyFont="1" applyFill="1" applyBorder="1" applyAlignment="1">
      <alignment horizontal="center" vertical="center" wrapText="1" readingOrder="1"/>
    </xf>
    <xf numFmtId="0" fontId="14" fillId="0" borderId="23" xfId="0" applyFont="1" applyBorder="1" applyAlignment="1" applyProtection="1">
      <alignment vertical="top" wrapText="1"/>
      <protection locked="0"/>
    </xf>
    <xf numFmtId="0" fontId="14" fillId="0" borderId="27" xfId="0" applyFont="1" applyBorder="1" applyAlignment="1" applyProtection="1">
      <alignment vertical="top" wrapText="1"/>
      <protection locked="0"/>
    </xf>
    <xf numFmtId="165" fontId="14" fillId="0" borderId="27" xfId="0" applyNumberFormat="1" applyFont="1" applyBorder="1" applyAlignment="1" applyProtection="1">
      <alignment horizontal="center" vertical="center" wrapText="1" readingOrder="1"/>
      <protection locked="0"/>
    </xf>
    <xf numFmtId="166" fontId="14" fillId="0" borderId="27" xfId="0" applyNumberFormat="1" applyFont="1" applyBorder="1" applyAlignment="1" applyProtection="1">
      <alignment horizontal="center" vertical="center" wrapText="1" readingOrder="1"/>
      <protection locked="0"/>
    </xf>
    <xf numFmtId="0" fontId="14" fillId="0" borderId="32" xfId="0" applyFont="1" applyBorder="1" applyAlignment="1" applyProtection="1">
      <alignment vertical="top" wrapText="1"/>
      <protection locked="0"/>
    </xf>
    <xf numFmtId="0" fontId="14" fillId="0" borderId="33" xfId="0" applyFont="1" applyBorder="1" applyAlignment="1" applyProtection="1">
      <alignment vertical="top" wrapText="1"/>
      <protection locked="0"/>
    </xf>
    <xf numFmtId="165" fontId="14" fillId="0" borderId="33" xfId="0" applyNumberFormat="1" applyFont="1" applyBorder="1" applyAlignment="1" applyProtection="1">
      <alignment horizontal="center" vertical="center" wrapText="1" readingOrder="1"/>
      <protection locked="0"/>
    </xf>
    <xf numFmtId="166" fontId="14" fillId="0" borderId="33" xfId="0" applyNumberFormat="1" applyFont="1" applyBorder="1" applyAlignment="1" applyProtection="1">
      <alignment horizontal="center" vertical="center" wrapText="1" readingOrder="1"/>
      <protection locked="0"/>
    </xf>
    <xf numFmtId="0" fontId="2" fillId="0" borderId="16" xfId="0" applyFont="1" applyBorder="1"/>
    <xf numFmtId="0" fontId="8" fillId="6" borderId="18" xfId="0" applyFont="1" applyFill="1" applyBorder="1" applyAlignment="1">
      <alignment horizontal="center" vertical="center" wrapText="1"/>
    </xf>
    <xf numFmtId="0" fontId="18" fillId="0" borderId="0" xfId="0" applyFont="1" applyAlignment="1" applyProtection="1">
      <alignment horizontal="left" vertical="center" wrapText="1"/>
      <protection locked="0"/>
    </xf>
    <xf numFmtId="165" fontId="14" fillId="0" borderId="27" xfId="0" applyNumberFormat="1" applyFont="1" applyBorder="1" applyAlignment="1" applyProtection="1">
      <alignment horizontal="center" vertical="center" wrapText="1"/>
      <protection locked="0"/>
    </xf>
    <xf numFmtId="9" fontId="14" fillId="7" borderId="27" xfId="2" applyFont="1" applyFill="1" applyBorder="1" applyAlignment="1" applyProtection="1">
      <alignment horizontal="center" vertical="center" wrapText="1" readingOrder="1"/>
      <protection locked="0"/>
    </xf>
    <xf numFmtId="43" fontId="0" fillId="0" borderId="0" xfId="1" applyFont="1"/>
    <xf numFmtId="39" fontId="0" fillId="0" borderId="0" xfId="0" applyNumberFormat="1"/>
    <xf numFmtId="10" fontId="14" fillId="7" borderId="27" xfId="2" applyNumberFormat="1" applyFont="1" applyFill="1" applyBorder="1" applyAlignment="1" applyProtection="1">
      <alignment horizontal="center" vertical="center" wrapText="1" readingOrder="1"/>
    </xf>
    <xf numFmtId="0" fontId="7" fillId="0" borderId="41" xfId="0" applyFont="1" applyBorder="1" applyAlignment="1" applyProtection="1">
      <alignment vertical="center" wrapText="1"/>
      <protection locked="0"/>
    </xf>
    <xf numFmtId="0" fontId="7" fillId="0" borderId="4"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164" fontId="23" fillId="0" borderId="11" xfId="0" applyNumberFormat="1" applyFont="1" applyBorder="1" applyAlignment="1">
      <alignment horizontal="center" vertical="center" wrapText="1"/>
    </xf>
    <xf numFmtId="0" fontId="23" fillId="0" borderId="12" xfId="0" applyFont="1" applyBorder="1" applyAlignment="1">
      <alignment horizontal="center" vertical="center" wrapText="1"/>
    </xf>
    <xf numFmtId="43" fontId="0" fillId="0" borderId="0" xfId="0" applyNumberFormat="1"/>
    <xf numFmtId="43" fontId="24" fillId="0" borderId="43" xfId="1" applyFont="1" applyBorder="1"/>
    <xf numFmtId="43" fontId="25" fillId="0" borderId="43" xfId="1" applyFont="1" applyBorder="1"/>
    <xf numFmtId="10" fontId="24" fillId="0" borderId="43" xfId="1" applyNumberFormat="1" applyFont="1" applyBorder="1"/>
    <xf numFmtId="0" fontId="8" fillId="6" borderId="21" xfId="0" applyFont="1" applyFill="1" applyBorder="1" applyAlignment="1">
      <alignment horizontal="center" vertical="center" wrapText="1"/>
    </xf>
    <xf numFmtId="0" fontId="0" fillId="3" borderId="16" xfId="0" applyFill="1" applyBorder="1" applyAlignment="1">
      <alignment horizontal="center"/>
    </xf>
    <xf numFmtId="0" fontId="0" fillId="3" borderId="0" xfId="0" applyFill="1" applyAlignment="1">
      <alignment horizontal="center"/>
    </xf>
    <xf numFmtId="0" fontId="0" fillId="3" borderId="17" xfId="0" applyFill="1" applyBorder="1" applyAlignment="1">
      <alignment horizontal="center"/>
    </xf>
    <xf numFmtId="0" fontId="5" fillId="4" borderId="16" xfId="0" applyFont="1" applyFill="1" applyBorder="1" applyAlignment="1">
      <alignment horizontal="left" vertical="center"/>
    </xf>
    <xf numFmtId="0" fontId="5" fillId="4" borderId="0" xfId="0" applyFont="1" applyFill="1" applyAlignment="1">
      <alignment horizontal="left" vertical="center"/>
    </xf>
    <xf numFmtId="0" fontId="5" fillId="4" borderId="17" xfId="0" applyFont="1" applyFill="1" applyBorder="1" applyAlignment="1">
      <alignment horizontal="left" vertical="center"/>
    </xf>
    <xf numFmtId="0" fontId="6" fillId="5" borderId="16" xfId="0" applyFont="1" applyFill="1" applyBorder="1" applyAlignment="1">
      <alignment horizontal="left" vertical="center"/>
    </xf>
    <xf numFmtId="0" fontId="6" fillId="5" borderId="0" xfId="0" applyFont="1" applyFill="1" applyAlignment="1">
      <alignment horizontal="left" vertical="center"/>
    </xf>
    <xf numFmtId="0" fontId="6" fillId="5" borderId="17" xfId="0" applyFont="1" applyFill="1" applyBorder="1" applyAlignment="1">
      <alignment horizontal="left" vertical="center"/>
    </xf>
    <xf numFmtId="0" fontId="18" fillId="0" borderId="0" xfId="0" applyFont="1" applyAlignment="1" applyProtection="1">
      <alignment horizontal="justify" vertical="center" wrapText="1"/>
      <protection locked="0"/>
    </xf>
    <xf numFmtId="0" fontId="18" fillId="0" borderId="5" xfId="0" applyFont="1" applyBorder="1" applyAlignment="1" applyProtection="1">
      <alignment horizontal="justify" vertical="center" wrapText="1"/>
      <protection locked="0"/>
    </xf>
    <xf numFmtId="0" fontId="18" fillId="0" borderId="9"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7" fillId="10" borderId="1"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center" vertical="center" wrapText="1"/>
      <protection locked="0"/>
    </xf>
    <xf numFmtId="0" fontId="7" fillId="10" borderId="3" xfId="0" applyFont="1" applyFill="1" applyBorder="1" applyAlignment="1" applyProtection="1">
      <alignment horizontal="center" vertical="center" wrapText="1"/>
      <protection locked="0"/>
    </xf>
    <xf numFmtId="39" fontId="9" fillId="0" borderId="26" xfId="1" applyNumberFormat="1" applyFont="1" applyFill="1" applyBorder="1" applyAlignment="1" applyProtection="1">
      <alignment horizontal="center" vertical="center" wrapText="1" readingOrder="1"/>
      <protection locked="0"/>
    </xf>
    <xf numFmtId="39" fontId="9" fillId="0" borderId="27" xfId="1" applyNumberFormat="1" applyFont="1" applyFill="1" applyBorder="1" applyAlignment="1" applyProtection="1">
      <alignment horizontal="center" vertical="center" wrapText="1" readingOrder="1"/>
      <protection locked="0"/>
    </xf>
    <xf numFmtId="10" fontId="9" fillId="0" borderId="27" xfId="2" applyNumberFormat="1" applyFont="1" applyFill="1" applyBorder="1" applyAlignment="1" applyProtection="1">
      <alignment horizontal="center" vertical="center" wrapText="1" readingOrder="1"/>
    </xf>
    <xf numFmtId="10" fontId="9" fillId="0" borderId="28" xfId="2" applyNumberFormat="1" applyFont="1" applyFill="1" applyBorder="1" applyAlignment="1" applyProtection="1">
      <alignment horizontal="center" vertical="center" wrapText="1" readingOrder="1"/>
    </xf>
    <xf numFmtId="0" fontId="12" fillId="8" borderId="27" xfId="0" applyFont="1" applyFill="1" applyBorder="1" applyAlignment="1">
      <alignment horizontal="center" vertical="center" wrapText="1" readingOrder="1"/>
    </xf>
    <xf numFmtId="0" fontId="9" fillId="6" borderId="27" xfId="0" applyFont="1" applyFill="1" applyBorder="1" applyAlignment="1">
      <alignment vertical="top" wrapText="1"/>
    </xf>
    <xf numFmtId="0" fontId="9" fillId="6" borderId="28" xfId="0" applyFont="1" applyFill="1" applyBorder="1" applyAlignment="1">
      <alignment vertical="top" wrapText="1"/>
    </xf>
    <xf numFmtId="0" fontId="18" fillId="0" borderId="18" xfId="0" applyFont="1" applyBorder="1" applyAlignment="1" applyProtection="1">
      <alignment horizontal="justify" vertical="center" wrapText="1"/>
      <protection locked="0"/>
    </xf>
    <xf numFmtId="0" fontId="18" fillId="0" borderId="19" xfId="0" applyFont="1" applyBorder="1" applyAlignment="1" applyProtection="1">
      <alignment horizontal="justify" vertical="center" wrapText="1"/>
      <protection locked="0"/>
    </xf>
    <xf numFmtId="0" fontId="18" fillId="0" borderId="20" xfId="0" applyFont="1" applyBorder="1" applyAlignment="1" applyProtection="1">
      <alignment horizontal="justify"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5"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3" fillId="9" borderId="38" xfId="0" applyFont="1" applyFill="1" applyBorder="1" applyAlignment="1">
      <alignment horizontal="center" vertical="top" wrapText="1"/>
    </xf>
    <xf numFmtId="0" fontId="3" fillId="9" borderId="39" xfId="0" applyFont="1" applyFill="1" applyBorder="1" applyAlignment="1">
      <alignment horizontal="center" vertical="top" wrapText="1"/>
    </xf>
    <xf numFmtId="0" fontId="3" fillId="9" borderId="40" xfId="0" applyFont="1" applyFill="1" applyBorder="1" applyAlignment="1">
      <alignment horizontal="center" vertical="top" wrapText="1"/>
    </xf>
    <xf numFmtId="49" fontId="18" fillId="0" borderId="18" xfId="0" quotePrefix="1" applyNumberFormat="1" applyFont="1" applyBorder="1" applyAlignment="1" applyProtection="1">
      <alignment horizontal="left" vertical="center" wrapText="1"/>
      <protection locked="0"/>
    </xf>
    <xf numFmtId="49" fontId="18" fillId="0" borderId="19" xfId="0" quotePrefix="1"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18" fillId="0" borderId="0" xfId="0" applyFont="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39" fontId="9" fillId="0" borderId="24" xfId="1" applyNumberFormat="1" applyFont="1" applyFill="1" applyBorder="1" applyAlignment="1" applyProtection="1">
      <alignment horizontal="center" vertical="center" wrapText="1" readingOrder="1"/>
      <protection locked="0"/>
    </xf>
    <xf numFmtId="39" fontId="9" fillId="0" borderId="37" xfId="1" applyNumberFormat="1" applyFont="1" applyFill="1" applyBorder="1" applyAlignment="1" applyProtection="1">
      <alignment horizontal="center" vertical="center" wrapText="1" readingOrder="1"/>
      <protection locked="0"/>
    </xf>
    <xf numFmtId="39" fontId="9" fillId="0" borderId="23" xfId="1" applyNumberFormat="1" applyFont="1" applyFill="1" applyBorder="1" applyAlignment="1" applyProtection="1">
      <alignment horizontal="center" vertical="center" wrapText="1" readingOrder="1"/>
      <protection locked="0"/>
    </xf>
    <xf numFmtId="0" fontId="11" fillId="6" borderId="22" xfId="0" applyFont="1" applyFill="1" applyBorder="1" applyAlignment="1">
      <alignment horizontal="center" vertical="center" wrapText="1" readingOrder="1"/>
    </xf>
    <xf numFmtId="0" fontId="11" fillId="6" borderId="23" xfId="0" applyFont="1" applyFill="1" applyBorder="1" applyAlignment="1">
      <alignment horizontal="center" vertical="center" wrapText="1" readingOrder="1"/>
    </xf>
    <xf numFmtId="0" fontId="11" fillId="6" borderId="24" xfId="0" applyFont="1" applyFill="1" applyBorder="1" applyAlignment="1">
      <alignment horizontal="center" vertical="center" wrapText="1" readingOrder="1"/>
    </xf>
    <xf numFmtId="0" fontId="11" fillId="6" borderId="25" xfId="0" applyFont="1" applyFill="1" applyBorder="1" applyAlignment="1">
      <alignment horizontal="center" vertical="center" wrapText="1" readingOrder="1"/>
    </xf>
    <xf numFmtId="0" fontId="11" fillId="6" borderId="37" xfId="0" applyFont="1" applyFill="1" applyBorder="1" applyAlignment="1">
      <alignment horizontal="center" vertical="center" wrapText="1" readingOrder="1"/>
    </xf>
    <xf numFmtId="4" fontId="2" fillId="0" borderId="1" xfId="0" applyNumberFormat="1" applyFont="1" applyBorder="1" applyAlignment="1">
      <alignment horizontal="center"/>
    </xf>
    <xf numFmtId="4" fontId="2" fillId="0" borderId="3" xfId="0" applyNumberFormat="1" applyFont="1" applyBorder="1" applyAlignment="1">
      <alignment horizontal="center"/>
    </xf>
    <xf numFmtId="0" fontId="18" fillId="0" borderId="34" xfId="0" applyFont="1" applyBorder="1" applyAlignment="1" applyProtection="1">
      <alignment horizontal="left" vertical="center" wrapText="1"/>
      <protection locked="0"/>
    </xf>
    <xf numFmtId="0" fontId="18" fillId="0" borderId="35" xfId="0" applyFont="1" applyBorder="1" applyAlignment="1" applyProtection="1">
      <alignment horizontal="left" vertical="center" wrapText="1"/>
      <protection locked="0"/>
    </xf>
    <xf numFmtId="0" fontId="18" fillId="0" borderId="36" xfId="0" applyFont="1" applyBorder="1" applyAlignment="1" applyProtection="1">
      <alignment horizontal="left" vertical="center" wrapText="1"/>
      <protection locked="0"/>
    </xf>
    <xf numFmtId="0" fontId="6" fillId="5" borderId="16"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7" xfId="0" applyFont="1" applyFill="1" applyBorder="1" applyAlignment="1">
      <alignment horizontal="left" vertical="center" wrapText="1"/>
    </xf>
    <xf numFmtId="0" fontId="16" fillId="0" borderId="0" xfId="0" applyFont="1" applyAlignment="1">
      <alignment horizontal="left" vertical="center" wrapText="1"/>
    </xf>
    <xf numFmtId="0" fontId="18" fillId="0" borderId="14" xfId="0" applyFont="1" applyBorder="1" applyAlignment="1" applyProtection="1">
      <alignment horizontal="justify" vertical="center" wrapText="1"/>
      <protection locked="0"/>
    </xf>
    <xf numFmtId="0" fontId="18" fillId="0" borderId="42" xfId="0" applyFont="1" applyBorder="1" applyAlignment="1" applyProtection="1">
      <alignment horizontal="justify" vertical="center" wrapText="1"/>
      <protection locked="0"/>
    </xf>
    <xf numFmtId="0" fontId="21" fillId="0" borderId="9" xfId="0" applyFont="1" applyBorder="1" applyAlignment="1" applyProtection="1">
      <alignment horizontal="justify" vertical="center" wrapText="1"/>
      <protection locked="0"/>
    </xf>
    <xf numFmtId="0" fontId="21" fillId="0" borderId="10" xfId="0" applyFont="1" applyBorder="1" applyAlignment="1" applyProtection="1">
      <alignment horizontal="justify" vertical="center" wrapText="1"/>
      <protection locked="0"/>
    </xf>
    <xf numFmtId="0" fontId="7" fillId="10" borderId="16" xfId="0" applyFont="1" applyFill="1" applyBorder="1" applyAlignment="1" applyProtection="1">
      <alignment horizontal="center" vertical="center" wrapText="1"/>
      <protection locked="0"/>
    </xf>
    <xf numFmtId="0" fontId="7" fillId="10" borderId="0" xfId="0" applyFont="1" applyFill="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18" fillId="0" borderId="14" xfId="0" applyFont="1" applyBorder="1" applyAlignment="1" applyProtection="1">
      <alignment horizontal="left" vertical="center" wrapText="1"/>
      <protection locked="0"/>
    </xf>
    <xf numFmtId="0" fontId="18" fillId="0" borderId="42"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8283</xdr:colOff>
      <xdr:row>0</xdr:row>
      <xdr:rowOff>49696</xdr:rowOff>
    </xdr:from>
    <xdr:to>
      <xdr:col>0</xdr:col>
      <xdr:colOff>1118152</xdr:colOff>
      <xdr:row>2</xdr:row>
      <xdr:rowOff>198093</xdr:rowOff>
    </xdr:to>
    <xdr:pic>
      <xdr:nvPicPr>
        <xdr:cNvPr id="4" name="Picture 3">
          <a:extLst>
            <a:ext uri="{FF2B5EF4-FFF2-40B4-BE49-F238E27FC236}">
              <a16:creationId xmlns:a16="http://schemas.microsoft.com/office/drawing/2014/main" id="{B8557EC8-8016-2402-E3E7-A8E280505CAE}"/>
            </a:ext>
          </a:extLst>
        </xdr:cNvPr>
        <xdr:cNvPicPr>
          <a:picLocks noChangeAspect="1"/>
        </xdr:cNvPicPr>
      </xdr:nvPicPr>
      <xdr:blipFill>
        <a:blip xmlns:r="http://schemas.openxmlformats.org/officeDocument/2006/relationships" r:embed="rId1"/>
        <a:stretch>
          <a:fillRect/>
        </a:stretch>
      </xdr:blipFill>
      <xdr:spPr>
        <a:xfrm>
          <a:off x="8283" y="49696"/>
          <a:ext cx="1109869" cy="885549"/>
        </a:xfrm>
        <a:prstGeom prst="rect">
          <a:avLst/>
        </a:prstGeom>
      </xdr:spPr>
    </xdr:pic>
    <xdr:clientData/>
  </xdr:twoCellAnchor>
  <xdr:twoCellAnchor>
    <xdr:from>
      <xdr:col>1</xdr:col>
      <xdr:colOff>0</xdr:colOff>
      <xdr:row>54</xdr:row>
      <xdr:rowOff>0</xdr:rowOff>
    </xdr:from>
    <xdr:to>
      <xdr:col>3</xdr:col>
      <xdr:colOff>348945</xdr:colOff>
      <xdr:row>61</xdr:row>
      <xdr:rowOff>138430</xdr:rowOff>
    </xdr:to>
    <xdr:grpSp>
      <xdr:nvGrpSpPr>
        <xdr:cNvPr id="2" name="Grupo 1">
          <a:extLst>
            <a:ext uri="{FF2B5EF4-FFF2-40B4-BE49-F238E27FC236}">
              <a16:creationId xmlns:a16="http://schemas.microsoft.com/office/drawing/2014/main" id="{C2BDD5EB-11B4-E121-6FCA-861B3DF4AB7A}"/>
            </a:ext>
          </a:extLst>
        </xdr:cNvPr>
        <xdr:cNvGrpSpPr/>
      </xdr:nvGrpSpPr>
      <xdr:grpSpPr>
        <a:xfrm>
          <a:off x="1250899" y="27468576"/>
          <a:ext cx="2719070" cy="1418590"/>
          <a:chOff x="0" y="0"/>
          <a:chExt cx="2719704" cy="1418920"/>
        </a:xfrm>
      </xdr:grpSpPr>
      <xdr:pic>
        <xdr:nvPicPr>
          <xdr:cNvPr id="8" name="Imagen 7" descr="Imagen que contiene Texto&#10;&#10;Descripción generada automáticamente">
            <a:extLst>
              <a:ext uri="{FF2B5EF4-FFF2-40B4-BE49-F238E27FC236}">
                <a16:creationId xmlns:a16="http://schemas.microsoft.com/office/drawing/2014/main" id="{C6C14CB3-F3DC-CDE7-6640-BC6AEC9DEA8F}"/>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1053389" y="0"/>
            <a:ext cx="1287780" cy="1191895"/>
          </a:xfrm>
          <a:prstGeom prst="rect">
            <a:avLst/>
          </a:prstGeom>
        </xdr:spPr>
      </xdr:pic>
      <xdr:sp macro="" textlink="">
        <xdr:nvSpPr>
          <xdr:cNvPr id="9" name="Cuadro de texto 2">
            <a:extLst>
              <a:ext uri="{FF2B5EF4-FFF2-40B4-BE49-F238E27FC236}">
                <a16:creationId xmlns:a16="http://schemas.microsoft.com/office/drawing/2014/main" id="{26CCEC83-8D58-B048-F88B-3D0BBA1CF290}"/>
              </a:ext>
            </a:extLst>
          </xdr:cNvPr>
          <xdr:cNvSpPr txBox="1">
            <a:spLocks noChangeArrowheads="1"/>
          </xdr:cNvSpPr>
        </xdr:nvSpPr>
        <xdr:spPr bwMode="auto">
          <a:xfrm>
            <a:off x="0" y="643586"/>
            <a:ext cx="2719704" cy="775334"/>
          </a:xfrm>
          <a:prstGeom prst="rect">
            <a:avLst/>
          </a:prstGeom>
          <a:noFill/>
          <a:ln w="9525">
            <a:noFill/>
            <a:miter lim="800000"/>
            <a:headEnd/>
            <a:tailEnd/>
          </a:ln>
        </xdr:spPr>
        <xdr:txBody>
          <a:bodyPr rot="0" vert="horz" wrap="square" lIns="91440" tIns="45720" rIns="91440" bIns="45720" anchor="t" anchorCtr="0">
            <a:spAutoFit/>
          </a:bodyPr>
          <a:lstStyle/>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b="1">
                <a:effectLst/>
                <a:latin typeface="Times New Roman" panose="02020603050405020304" pitchFamily="18" charset="0"/>
                <a:ea typeface="Calibri" panose="020F0502020204030204" pitchFamily="34" charset="0"/>
                <a:cs typeface="Times New Roman" panose="02020603050405020304" pitchFamily="18" charset="0"/>
              </a:rPr>
              <a:t>Junior Collado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Enc. Div. Formulación, Evaluación y Seguimiento Planes, Programas y Proyectos</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0" name="Imagen 9" descr="Imagen que contiene vuelo, humo&#10;&#10;Descripción generada automáticamente">
            <a:extLst>
              <a:ext uri="{FF2B5EF4-FFF2-40B4-BE49-F238E27FC236}">
                <a16:creationId xmlns:a16="http://schemas.microsoft.com/office/drawing/2014/main" id="{B4BAD1C4-5B78-BE76-D99E-FB8B7CA75827}"/>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aturation sat="300000"/>
                    </a14:imgEffect>
                  </a14:imgLayer>
                </a14:imgProps>
              </a:ext>
              <a:ext uri="{28A0092B-C50C-407E-A947-70E740481C1C}">
                <a14:useLocalDpi xmlns:a14="http://schemas.microsoft.com/office/drawing/2010/main" val="0"/>
              </a:ext>
            </a:extLst>
          </a:blip>
          <a:stretch>
            <a:fillRect/>
          </a:stretch>
        </xdr:blipFill>
        <xdr:spPr>
          <a:xfrm>
            <a:off x="731520" y="131673"/>
            <a:ext cx="1080770" cy="751205"/>
          </a:xfrm>
          <a:prstGeom prst="rect">
            <a:avLst/>
          </a:prstGeom>
        </xdr:spPr>
      </xdr:pic>
    </xdr:grpSp>
    <xdr:clientData/>
  </xdr:twoCellAnchor>
  <xdr:twoCellAnchor>
    <xdr:from>
      <xdr:col>3</xdr:col>
      <xdr:colOff>718515</xdr:colOff>
      <xdr:row>54</xdr:row>
      <xdr:rowOff>5080</xdr:rowOff>
    </xdr:from>
    <xdr:to>
      <xdr:col>7</xdr:col>
      <xdr:colOff>116484</xdr:colOff>
      <xdr:row>61</xdr:row>
      <xdr:rowOff>85090</xdr:rowOff>
    </xdr:to>
    <xdr:grpSp>
      <xdr:nvGrpSpPr>
        <xdr:cNvPr id="3" name="Grupo 2">
          <a:extLst>
            <a:ext uri="{FF2B5EF4-FFF2-40B4-BE49-F238E27FC236}">
              <a16:creationId xmlns:a16="http://schemas.microsoft.com/office/drawing/2014/main" id="{7CE3EE59-2FF6-700D-9247-05B5CC890E93}"/>
            </a:ext>
          </a:extLst>
        </xdr:cNvPr>
        <xdr:cNvGrpSpPr/>
      </xdr:nvGrpSpPr>
      <xdr:grpSpPr>
        <a:xfrm>
          <a:off x="4339539" y="27473656"/>
          <a:ext cx="2719070" cy="1360170"/>
          <a:chOff x="0" y="0"/>
          <a:chExt cx="2719704" cy="1360170"/>
        </a:xfrm>
      </xdr:grpSpPr>
      <xdr:pic>
        <xdr:nvPicPr>
          <xdr:cNvPr id="5" name="Imagen 4" descr="Imagen que contiene Diagrama&#10;&#10;Descripción generada automáticamente">
            <a:extLst>
              <a:ext uri="{FF2B5EF4-FFF2-40B4-BE49-F238E27FC236}">
                <a16:creationId xmlns:a16="http://schemas.microsoft.com/office/drawing/2014/main" id="{2C13C8F2-B949-0BEE-0BDA-BBB0FE8B8DB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16736" y="0"/>
            <a:ext cx="1360170" cy="1360170"/>
          </a:xfrm>
          <a:prstGeom prst="rect">
            <a:avLst/>
          </a:prstGeom>
        </xdr:spPr>
      </xdr:pic>
      <xdr:sp macro="" textlink="">
        <xdr:nvSpPr>
          <xdr:cNvPr id="6" name="Cuadro de texto 2">
            <a:extLst>
              <a:ext uri="{FF2B5EF4-FFF2-40B4-BE49-F238E27FC236}">
                <a16:creationId xmlns:a16="http://schemas.microsoft.com/office/drawing/2014/main" id="{F6BD9AEC-56B7-38C6-7D6B-DCD3C324D15F}"/>
              </a:ext>
            </a:extLst>
          </xdr:cNvPr>
          <xdr:cNvSpPr txBox="1">
            <a:spLocks noChangeArrowheads="1"/>
          </xdr:cNvSpPr>
        </xdr:nvSpPr>
        <xdr:spPr bwMode="auto">
          <a:xfrm>
            <a:off x="0" y="672825"/>
            <a:ext cx="2719704" cy="614679"/>
          </a:xfrm>
          <a:prstGeom prst="rect">
            <a:avLst/>
          </a:prstGeom>
          <a:noFill/>
          <a:ln w="9525">
            <a:noFill/>
            <a:miter lim="800000"/>
            <a:headEnd/>
            <a:tailEnd/>
          </a:ln>
        </xdr:spPr>
        <xdr:txBody>
          <a:bodyPr rot="0" vert="horz" wrap="square" lIns="91440" tIns="45720" rIns="91440" bIns="45720" anchor="t" anchorCtr="0">
            <a:spAutoFit/>
          </a:bodyPr>
          <a:lstStyle/>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b="1">
                <a:effectLst/>
                <a:latin typeface="Times New Roman" panose="02020603050405020304" pitchFamily="18" charset="0"/>
                <a:ea typeface="Calibri" panose="020F0502020204030204" pitchFamily="34" charset="0"/>
                <a:cs typeface="Times New Roman" panose="02020603050405020304" pitchFamily="18" charset="0"/>
              </a:rPr>
              <a:t>Manuel Mejía</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Director Planificación y Desarrollo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7" name="Imagen 6" descr="Imagen en blanco y negro&#10;&#10;Descripción generada automáticamente con confianza baja">
            <a:extLst>
              <a:ext uri="{FF2B5EF4-FFF2-40B4-BE49-F238E27FC236}">
                <a16:creationId xmlns:a16="http://schemas.microsoft.com/office/drawing/2014/main" id="{2DEC9696-D138-8F41-2254-717E76544E08}"/>
              </a:ext>
            </a:extLst>
          </xdr:cNvPr>
          <xdr:cNvPicPr>
            <a:picLocks noChangeAspect="1"/>
          </xdr:cNvPicPr>
        </xdr:nvPicPr>
        <xdr:blipFill>
          <a:blip xmlns:r="http://schemas.openxmlformats.org/officeDocument/2006/relationships" r:embed="rId7">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21792" y="468173"/>
            <a:ext cx="1513840" cy="694055"/>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1" totalsRowShown="0" headerRowDxfId="14" dataDxfId="12" headerRowBorderDxfId="13" tableBorderDxfId="11" totalsRowBorderDxfId="10">
  <tableColumns count="10">
    <tableColumn id="2" xr3:uid="{00000000-0010-0000-0000-000002000000}" name="Indicador" dataDxfId="9"/>
    <tableColumn id="1" xr3:uid="{00000000-0010-0000-0000-000001000000}" name="Producto"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I=E/C" dataDxfId="1">
      <calculatedColumnFormula>Tabla1[[#This Row],[Física 
(E)]]/Tabla1[[#This Row],[Física
(C)]]</calculatedColumnFormula>
    </tableColumn>
    <tableColumn id="8" xr3:uid="{00000000-0010-0000-0000-000008000000}" name="Financiero _x000a_(%) _x000a_J=H/D" dataDxfId="0" dataCellStyle="Porcentaje">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52"/>
  <sheetViews>
    <sheetView showGridLines="0" tabSelected="1" zoomScaleNormal="100" workbookViewId="0">
      <selection activeCell="P11" sqref="P11"/>
    </sheetView>
  </sheetViews>
  <sheetFormatPr baseColWidth="10" defaultColWidth="11.3984375" defaultRowHeight="14.4" x14ac:dyDescent="0.3"/>
  <cols>
    <col min="1" max="1" width="17.09765625" style="3" customWidth="1"/>
    <col min="2" max="2" width="19.69921875" style="3" customWidth="1"/>
    <col min="3" max="3" width="12.69921875" style="3" customWidth="1"/>
    <col min="4" max="4" width="13.09765625" style="3" customWidth="1"/>
    <col min="5" max="5" width="10" style="3" customWidth="1"/>
    <col min="6" max="6" width="12.69921875" style="3" customWidth="1"/>
    <col min="7" max="7" width="9.59765625" style="3" customWidth="1"/>
    <col min="8" max="8" width="13.8984375" style="3" customWidth="1"/>
    <col min="9" max="9" width="10.59765625" style="3" customWidth="1"/>
    <col min="10" max="10" width="10" style="3" customWidth="1"/>
    <col min="11" max="11" width="15.8984375" customWidth="1"/>
    <col min="12" max="12" width="18.3984375" hidden="1" customWidth="1"/>
    <col min="13" max="13" width="63.8984375" hidden="1" customWidth="1"/>
  </cols>
  <sheetData>
    <row r="1" spans="1:10" ht="33.450000000000003" customHeight="1" thickBot="1" x14ac:dyDescent="0.35">
      <c r="A1" s="72"/>
      <c r="B1" s="63" t="s">
        <v>73</v>
      </c>
      <c r="C1" s="64"/>
      <c r="D1" s="64"/>
      <c r="E1" s="64"/>
      <c r="F1" s="64"/>
      <c r="G1" s="64"/>
      <c r="H1" s="64"/>
      <c r="I1" s="64"/>
      <c r="J1" s="65"/>
    </row>
    <row r="2" spans="1:10" ht="24.8" customHeight="1" thickBot="1" x14ac:dyDescent="0.35">
      <c r="A2" s="73"/>
      <c r="B2" s="66" t="s">
        <v>0</v>
      </c>
      <c r="C2" s="67"/>
      <c r="D2" s="66" t="s">
        <v>1</v>
      </c>
      <c r="E2" s="67"/>
      <c r="F2" s="67"/>
      <c r="G2" s="67"/>
      <c r="H2" s="68"/>
      <c r="I2" s="28" t="s">
        <v>2</v>
      </c>
      <c r="J2" s="29" t="s">
        <v>3</v>
      </c>
    </row>
    <row r="3" spans="1:10" ht="17.3" customHeight="1" thickBot="1" x14ac:dyDescent="0.35">
      <c r="A3" s="74"/>
      <c r="B3" s="69" t="s">
        <v>4</v>
      </c>
      <c r="C3" s="70"/>
      <c r="D3" s="69"/>
      <c r="E3" s="70"/>
      <c r="F3" s="70"/>
      <c r="G3" s="70"/>
      <c r="H3" s="71"/>
      <c r="I3" s="30"/>
      <c r="J3" s="31"/>
    </row>
    <row r="4" spans="1:10" ht="3.75" customHeight="1" x14ac:dyDescent="0.3">
      <c r="A4" s="78"/>
      <c r="B4" s="79"/>
      <c r="C4" s="79"/>
      <c r="D4" s="80"/>
      <c r="E4" s="80"/>
      <c r="F4" s="80"/>
      <c r="G4" s="80"/>
      <c r="H4" s="80"/>
      <c r="I4" s="79"/>
      <c r="J4" s="81"/>
    </row>
    <row r="5" spans="1:10" ht="3.05" customHeight="1" x14ac:dyDescent="0.3">
      <c r="A5" s="37"/>
      <c r="B5" s="38"/>
      <c r="C5" s="38"/>
      <c r="D5" s="38"/>
      <c r="E5" s="38"/>
      <c r="F5" s="38"/>
      <c r="G5" s="38"/>
      <c r="H5" s="38"/>
      <c r="I5" s="38"/>
      <c r="J5" s="39"/>
    </row>
    <row r="6" spans="1:10" ht="16.149999999999999" x14ac:dyDescent="0.3">
      <c r="A6" s="40" t="s">
        <v>67</v>
      </c>
      <c r="B6" s="41"/>
      <c r="C6" s="41"/>
      <c r="D6" s="41"/>
      <c r="E6" s="41"/>
      <c r="F6" s="41"/>
      <c r="G6" s="41"/>
      <c r="H6" s="41"/>
      <c r="I6" s="41"/>
      <c r="J6" s="42"/>
    </row>
    <row r="7" spans="1:10" ht="16.149999999999999" x14ac:dyDescent="0.3">
      <c r="A7" s="43" t="s">
        <v>5</v>
      </c>
      <c r="B7" s="44"/>
      <c r="C7" s="44"/>
      <c r="D7" s="44"/>
      <c r="E7" s="44"/>
      <c r="F7" s="44"/>
      <c r="G7" s="44"/>
      <c r="H7" s="44"/>
      <c r="I7" s="44"/>
      <c r="J7" s="45"/>
    </row>
    <row r="8" spans="1:10" x14ac:dyDescent="0.3">
      <c r="A8" s="1" t="s">
        <v>6</v>
      </c>
      <c r="B8" s="75" t="s">
        <v>7</v>
      </c>
      <c r="C8" s="76"/>
      <c r="D8" s="76"/>
      <c r="E8" s="76"/>
      <c r="F8" s="76"/>
      <c r="G8" s="76"/>
      <c r="H8" s="76"/>
      <c r="I8" s="76"/>
      <c r="J8" s="77"/>
    </row>
    <row r="9" spans="1:10" ht="15" customHeight="1" x14ac:dyDescent="0.3">
      <c r="A9" s="17" t="s">
        <v>8</v>
      </c>
      <c r="B9" s="75" t="s">
        <v>9</v>
      </c>
      <c r="C9" s="76"/>
      <c r="D9" s="76"/>
      <c r="E9" s="76"/>
      <c r="F9" s="76"/>
      <c r="G9" s="76"/>
      <c r="H9" s="76"/>
      <c r="I9" s="76"/>
      <c r="J9" s="77"/>
    </row>
    <row r="10" spans="1:10" ht="17.3" customHeight="1" x14ac:dyDescent="0.3">
      <c r="A10" s="17" t="s">
        <v>10</v>
      </c>
      <c r="B10" s="75" t="s">
        <v>11</v>
      </c>
      <c r="C10" s="76"/>
      <c r="D10" s="76"/>
      <c r="E10" s="76"/>
      <c r="F10" s="76"/>
      <c r="G10" s="76"/>
      <c r="H10" s="76"/>
      <c r="I10" s="76"/>
      <c r="J10" s="77"/>
    </row>
    <row r="11" spans="1:10" ht="51.7" customHeight="1" x14ac:dyDescent="0.3">
      <c r="A11" s="1" t="s">
        <v>12</v>
      </c>
      <c r="B11" s="60" t="s">
        <v>68</v>
      </c>
      <c r="C11" s="61"/>
      <c r="D11" s="61"/>
      <c r="E11" s="61"/>
      <c r="F11" s="61"/>
      <c r="G11" s="61"/>
      <c r="H11" s="61"/>
      <c r="I11" s="61"/>
      <c r="J11" s="62"/>
    </row>
    <row r="12" spans="1:10" ht="49.55" customHeight="1" x14ac:dyDescent="0.3">
      <c r="A12" s="1" t="s">
        <v>13</v>
      </c>
      <c r="B12" s="60" t="s">
        <v>72</v>
      </c>
      <c r="C12" s="61"/>
      <c r="D12" s="61"/>
      <c r="E12" s="61"/>
      <c r="F12" s="61"/>
      <c r="G12" s="61"/>
      <c r="H12" s="61"/>
      <c r="I12" s="61"/>
      <c r="J12" s="62"/>
    </row>
    <row r="13" spans="1:10" ht="16.149999999999999" x14ac:dyDescent="0.3">
      <c r="A13" s="40" t="s">
        <v>14</v>
      </c>
      <c r="B13" s="41"/>
      <c r="C13" s="41"/>
      <c r="D13" s="41"/>
      <c r="E13" s="41"/>
      <c r="F13" s="41"/>
      <c r="G13" s="41"/>
      <c r="H13" s="41"/>
      <c r="I13" s="41"/>
      <c r="J13" s="42"/>
    </row>
    <row r="14" spans="1:10" ht="27.8" customHeight="1" x14ac:dyDescent="0.3">
      <c r="A14" s="1" t="s">
        <v>52</v>
      </c>
      <c r="B14" s="18">
        <v>3</v>
      </c>
      <c r="C14" s="36" t="s">
        <v>65</v>
      </c>
      <c r="D14" s="36"/>
      <c r="E14" s="36"/>
      <c r="F14" s="36"/>
      <c r="G14" s="36"/>
      <c r="H14" s="36"/>
      <c r="I14" s="36"/>
      <c r="J14" s="36"/>
    </row>
    <row r="15" spans="1:10" ht="26.25" customHeight="1" x14ac:dyDescent="0.3">
      <c r="A15" s="1" t="s">
        <v>53</v>
      </c>
      <c r="B15" s="4">
        <v>3.5</v>
      </c>
      <c r="C15" s="36" t="s">
        <v>66</v>
      </c>
      <c r="D15" s="36"/>
      <c r="E15" s="36"/>
      <c r="F15" s="36"/>
      <c r="G15" s="36"/>
      <c r="H15" s="36"/>
      <c r="I15" s="36"/>
      <c r="J15" s="36"/>
    </row>
    <row r="16" spans="1:10" ht="37.450000000000003" customHeight="1" x14ac:dyDescent="0.3">
      <c r="A16" s="1" t="s">
        <v>54</v>
      </c>
      <c r="B16" s="4" t="s">
        <v>42</v>
      </c>
      <c r="C16" s="36" t="s">
        <v>82</v>
      </c>
      <c r="D16" s="36"/>
      <c r="E16" s="36"/>
      <c r="F16" s="36"/>
      <c r="G16" s="36"/>
      <c r="H16" s="36"/>
      <c r="I16" s="36"/>
      <c r="J16" s="36"/>
    </row>
    <row r="17" spans="1:13" ht="16.149999999999999" x14ac:dyDescent="0.3">
      <c r="A17" s="40" t="s">
        <v>15</v>
      </c>
      <c r="B17" s="41"/>
      <c r="C17" s="41"/>
      <c r="D17" s="41"/>
      <c r="E17" s="41"/>
      <c r="F17" s="41"/>
      <c r="G17" s="41"/>
      <c r="H17" s="41"/>
      <c r="I17" s="41"/>
      <c r="J17" s="42"/>
    </row>
    <row r="18" spans="1:13" ht="26.25" customHeight="1" x14ac:dyDescent="0.3">
      <c r="A18" s="1" t="s">
        <v>16</v>
      </c>
      <c r="B18" s="82" t="s">
        <v>43</v>
      </c>
      <c r="C18" s="82"/>
      <c r="D18" s="82"/>
      <c r="E18" s="82"/>
      <c r="F18" s="82"/>
      <c r="G18" s="82"/>
      <c r="H18" s="82"/>
      <c r="I18" s="82"/>
      <c r="J18" s="83"/>
    </row>
    <row r="19" spans="1:13" ht="33" customHeight="1" x14ac:dyDescent="0.3">
      <c r="A19" s="5" t="s">
        <v>17</v>
      </c>
      <c r="B19" s="82" t="s">
        <v>69</v>
      </c>
      <c r="C19" s="82"/>
      <c r="D19" s="82"/>
      <c r="E19" s="82"/>
      <c r="F19" s="82"/>
      <c r="G19" s="82"/>
      <c r="H19" s="82"/>
      <c r="I19" s="82"/>
      <c r="J19" s="83"/>
    </row>
    <row r="20" spans="1:13" ht="33.700000000000003" customHeight="1" x14ac:dyDescent="0.3">
      <c r="A20" s="5" t="s">
        <v>18</v>
      </c>
      <c r="B20" s="82" t="s">
        <v>19</v>
      </c>
      <c r="C20" s="82"/>
      <c r="D20" s="82"/>
      <c r="E20" s="82"/>
      <c r="F20" s="82"/>
      <c r="G20" s="82"/>
      <c r="H20" s="82"/>
      <c r="I20" s="82"/>
      <c r="J20" s="83"/>
    </row>
    <row r="21" spans="1:13" ht="34.6" customHeight="1" x14ac:dyDescent="0.3">
      <c r="A21" s="5" t="s">
        <v>20</v>
      </c>
      <c r="B21" s="82" t="s">
        <v>44</v>
      </c>
      <c r="C21" s="82"/>
      <c r="D21" s="82"/>
      <c r="E21" s="82"/>
      <c r="F21" s="82"/>
      <c r="G21" s="82"/>
      <c r="H21" s="82"/>
      <c r="I21" s="82"/>
      <c r="J21" s="83"/>
    </row>
    <row r="22" spans="1:13" ht="16.149999999999999" x14ac:dyDescent="0.3">
      <c r="A22" s="40" t="s">
        <v>21</v>
      </c>
      <c r="B22" s="41"/>
      <c r="C22" s="41"/>
      <c r="D22" s="41"/>
      <c r="E22" s="41"/>
      <c r="F22" s="41"/>
      <c r="G22" s="41"/>
      <c r="H22" s="41"/>
      <c r="I22" s="41"/>
      <c r="J22" s="42"/>
    </row>
    <row r="23" spans="1:13" ht="16.149999999999999" x14ac:dyDescent="0.3">
      <c r="A23" s="43" t="s">
        <v>55</v>
      </c>
      <c r="B23" s="44"/>
      <c r="C23" s="44"/>
      <c r="D23" s="44"/>
      <c r="E23" s="44"/>
      <c r="F23" s="44"/>
      <c r="G23" s="44"/>
      <c r="H23" s="44"/>
      <c r="I23" s="44"/>
      <c r="J23" s="45"/>
    </row>
    <row r="24" spans="1:13" ht="15" customHeight="1" thickBot="1" x14ac:dyDescent="0.35">
      <c r="A24" s="87" t="s">
        <v>22</v>
      </c>
      <c r="B24" s="88"/>
      <c r="C24" s="89" t="s">
        <v>23</v>
      </c>
      <c r="D24" s="91"/>
      <c r="E24" s="91"/>
      <c r="F24" s="91" t="s">
        <v>24</v>
      </c>
      <c r="G24" s="91"/>
      <c r="H24" s="88"/>
      <c r="I24" s="89" t="s">
        <v>25</v>
      </c>
      <c r="J24" s="90"/>
    </row>
    <row r="25" spans="1:13" ht="15" thickBot="1" x14ac:dyDescent="0.35">
      <c r="A25" s="53">
        <v>288421797</v>
      </c>
      <c r="B25" s="54"/>
      <c r="C25" s="84">
        <v>288421797</v>
      </c>
      <c r="D25" s="85"/>
      <c r="E25" s="86"/>
      <c r="F25" s="84">
        <v>146552951.71000001</v>
      </c>
      <c r="G25" s="85"/>
      <c r="H25" s="86"/>
      <c r="I25" s="55">
        <f>IF(F25&gt;0,F25/C25,0)</f>
        <v>0.5081202365229005</v>
      </c>
      <c r="J25" s="56"/>
      <c r="L25" s="92" t="s">
        <v>76</v>
      </c>
      <c r="M25" s="93"/>
    </row>
    <row r="26" spans="1:13" ht="16.7" thickBot="1" x14ac:dyDescent="0.35">
      <c r="A26" s="43"/>
      <c r="B26" s="44"/>
      <c r="C26" s="44"/>
      <c r="D26" s="44"/>
      <c r="E26" s="44"/>
      <c r="F26" s="44"/>
      <c r="G26" s="44"/>
      <c r="H26" s="44"/>
      <c r="I26" s="44"/>
      <c r="J26" s="45"/>
      <c r="L26" s="33">
        <v>102632931.19</v>
      </c>
      <c r="M26" s="33" t="s">
        <v>78</v>
      </c>
    </row>
    <row r="27" spans="1:13" ht="15" thickBot="1" x14ac:dyDescent="0.35">
      <c r="A27" s="2"/>
      <c r="B27"/>
      <c r="C27" s="57" t="s">
        <v>26</v>
      </c>
      <c r="D27" s="58"/>
      <c r="E27" s="57" t="s">
        <v>74</v>
      </c>
      <c r="F27" s="58"/>
      <c r="G27" s="57" t="s">
        <v>75</v>
      </c>
      <c r="H27" s="57"/>
      <c r="I27" s="57" t="s">
        <v>27</v>
      </c>
      <c r="J27" s="59"/>
      <c r="L27" s="35">
        <v>40.018700000000003</v>
      </c>
      <c r="M27" s="33" t="s">
        <v>83</v>
      </c>
    </row>
    <row r="28" spans="1:13" ht="40.35" thickBot="1" x14ac:dyDescent="0.35">
      <c r="A28" s="7" t="s">
        <v>29</v>
      </c>
      <c r="B28" s="6" t="s">
        <v>28</v>
      </c>
      <c r="C28" s="7" t="s">
        <v>30</v>
      </c>
      <c r="D28" s="7" t="s">
        <v>31</v>
      </c>
      <c r="E28" s="7" t="s">
        <v>32</v>
      </c>
      <c r="F28" s="7" t="s">
        <v>33</v>
      </c>
      <c r="G28" s="7" t="s">
        <v>34</v>
      </c>
      <c r="H28" s="7" t="s">
        <v>35</v>
      </c>
      <c r="I28" s="7" t="s">
        <v>60</v>
      </c>
      <c r="J28" s="8" t="s">
        <v>59</v>
      </c>
      <c r="L28" s="33">
        <v>6921858.0300000003</v>
      </c>
      <c r="M28" s="33" t="s">
        <v>78</v>
      </c>
    </row>
    <row r="29" spans="1:13" ht="36" customHeight="1" thickBot="1" x14ac:dyDescent="0.35">
      <c r="A29" s="10" t="s">
        <v>46</v>
      </c>
      <c r="B29" s="9" t="s">
        <v>45</v>
      </c>
      <c r="C29" s="11">
        <v>22800</v>
      </c>
      <c r="D29" s="12">
        <v>109611038</v>
      </c>
      <c r="E29" s="11">
        <v>1000</v>
      </c>
      <c r="F29" s="12">
        <v>2564626.4500000002</v>
      </c>
      <c r="G29" s="20">
        <v>110</v>
      </c>
      <c r="H29" s="12">
        <v>102632931.19</v>
      </c>
      <c r="I29" s="21">
        <f>Tabla1[[#This Row],[Física 
(E)]]/Tabla1[[#This Row],[Física
(C)]]</f>
        <v>0.11</v>
      </c>
      <c r="J29" s="24">
        <f>Tabla1[[#This Row],[Financiera 
 (F)]]/Tabla1[[#This Row],[Financiera
(D)]]</f>
        <v>40.01866673019768</v>
      </c>
      <c r="L29" s="35">
        <v>3.8399999999999997E-2</v>
      </c>
      <c r="M29" s="34" t="s">
        <v>79</v>
      </c>
    </row>
    <row r="30" spans="1:13" ht="47.95" customHeight="1" thickBot="1" x14ac:dyDescent="0.35">
      <c r="A30" s="14" t="s">
        <v>48</v>
      </c>
      <c r="B30" s="13" t="s">
        <v>47</v>
      </c>
      <c r="C30" s="15">
        <v>2375</v>
      </c>
      <c r="D30" s="16">
        <v>29453981</v>
      </c>
      <c r="E30" s="11">
        <v>713</v>
      </c>
      <c r="F30" s="16">
        <v>7198457.4699999997</v>
      </c>
      <c r="G30" s="20">
        <v>744</v>
      </c>
      <c r="H30" s="16">
        <v>6921585.0300000003</v>
      </c>
      <c r="I30" s="21">
        <f>Tabla1[[#This Row],[Física 
(E)]]/Tabla1[[#This Row],[Física
(C)]]</f>
        <v>1.0434782608695652</v>
      </c>
      <c r="J30" s="24">
        <f>Tabla1[[#This Row],[Financiera 
 (F)]]/Tabla1[[#This Row],[Financiera
(D)]]</f>
        <v>0.96153725417509495</v>
      </c>
      <c r="L30" s="33">
        <v>10068960.279999999</v>
      </c>
      <c r="M30" s="33" t="s">
        <v>77</v>
      </c>
    </row>
    <row r="31" spans="1:13" ht="59.2" customHeight="1" thickBot="1" x14ac:dyDescent="0.35">
      <c r="A31" s="14" t="s">
        <v>71</v>
      </c>
      <c r="B31" s="13" t="s">
        <v>61</v>
      </c>
      <c r="C31" s="15">
        <v>237</v>
      </c>
      <c r="D31" s="16">
        <v>42097919</v>
      </c>
      <c r="E31" s="15">
        <v>75</v>
      </c>
      <c r="F31" s="16">
        <v>10667934.939999999</v>
      </c>
      <c r="G31" s="20">
        <v>77</v>
      </c>
      <c r="H31" s="16">
        <v>10068960.279999999</v>
      </c>
      <c r="I31" s="21">
        <f>Tabla1[[#This Row],[Física 
(E)]]/Tabla1[[#This Row],[Física
(C)]]</f>
        <v>1.0266666666666666</v>
      </c>
      <c r="J31" s="24">
        <f>Tabla1[[#This Row],[Financiera 
 (F)]]/Tabla1[[#This Row],[Financiera
(D)]]</f>
        <v>0.94385280156198625</v>
      </c>
      <c r="L31" s="35">
        <v>5.6099999999999997E-2</v>
      </c>
      <c r="M31" s="34" t="s">
        <v>80</v>
      </c>
    </row>
    <row r="32" spans="1:13" ht="16.149999999999999" x14ac:dyDescent="0.3">
      <c r="A32" s="40" t="s">
        <v>36</v>
      </c>
      <c r="B32" s="41"/>
      <c r="C32" s="41"/>
      <c r="D32" s="41"/>
      <c r="E32" s="41"/>
      <c r="F32" s="41"/>
      <c r="G32" s="41"/>
      <c r="H32" s="41"/>
      <c r="I32" s="41"/>
      <c r="J32" s="42"/>
    </row>
    <row r="33" spans="1:14" ht="22.5" customHeight="1" thickBot="1" x14ac:dyDescent="0.35">
      <c r="A33" s="43" t="s">
        <v>37</v>
      </c>
      <c r="B33" s="44"/>
      <c r="C33" s="44"/>
      <c r="D33" s="44"/>
      <c r="E33" s="44"/>
      <c r="F33" s="44"/>
      <c r="G33" s="44"/>
      <c r="H33" s="44"/>
      <c r="I33" s="44"/>
      <c r="J33" s="45"/>
    </row>
    <row r="34" spans="1:14" ht="20.3" customHeight="1" x14ac:dyDescent="0.3">
      <c r="A34" s="25" t="s">
        <v>38</v>
      </c>
      <c r="B34" s="101" t="s">
        <v>49</v>
      </c>
      <c r="C34" s="101"/>
      <c r="D34" s="101"/>
      <c r="E34" s="101"/>
      <c r="F34" s="101"/>
      <c r="G34" s="101"/>
      <c r="H34" s="101"/>
      <c r="I34" s="101"/>
      <c r="J34" s="102"/>
      <c r="M34" s="22"/>
    </row>
    <row r="35" spans="1:14" ht="49.55" customHeight="1" x14ac:dyDescent="0.3">
      <c r="A35" s="26" t="s">
        <v>56</v>
      </c>
      <c r="B35" s="46" t="s">
        <v>70</v>
      </c>
      <c r="C35" s="46"/>
      <c r="D35" s="46"/>
      <c r="E35" s="46"/>
      <c r="F35" s="46"/>
      <c r="G35" s="46"/>
      <c r="H35" s="46"/>
      <c r="I35" s="46"/>
      <c r="J35" s="47"/>
      <c r="L35" s="22"/>
      <c r="M35" s="32"/>
    </row>
    <row r="36" spans="1:14" ht="101.25" customHeight="1" x14ac:dyDescent="0.3">
      <c r="A36" s="26" t="s">
        <v>57</v>
      </c>
      <c r="B36" s="46" t="s">
        <v>87</v>
      </c>
      <c r="C36" s="46"/>
      <c r="D36" s="46"/>
      <c r="E36" s="46"/>
      <c r="F36" s="46"/>
      <c r="G36" s="46"/>
      <c r="H36" s="46"/>
      <c r="I36" s="46"/>
      <c r="J36" s="47"/>
      <c r="L36" s="22"/>
      <c r="M36" s="23"/>
    </row>
    <row r="37" spans="1:14" ht="247.1" customHeight="1" thickBot="1" x14ac:dyDescent="0.35">
      <c r="A37" s="27" t="s">
        <v>58</v>
      </c>
      <c r="B37" s="48" t="s">
        <v>89</v>
      </c>
      <c r="C37" s="48"/>
      <c r="D37" s="48"/>
      <c r="E37" s="48"/>
      <c r="F37" s="48"/>
      <c r="G37" s="48"/>
      <c r="H37" s="48"/>
      <c r="I37" s="48"/>
      <c r="J37" s="49"/>
      <c r="L37" s="32"/>
      <c r="M37" s="32"/>
    </row>
    <row r="38" spans="1:14" ht="15.7" customHeight="1" thickBot="1" x14ac:dyDescent="0.35">
      <c r="A38" s="105"/>
      <c r="B38" s="106"/>
      <c r="C38" s="106"/>
      <c r="D38" s="106"/>
      <c r="E38" s="106"/>
      <c r="F38" s="106"/>
      <c r="G38" s="106"/>
      <c r="H38" s="106"/>
      <c r="I38" s="106"/>
      <c r="J38" s="107"/>
      <c r="L38" s="22"/>
    </row>
    <row r="39" spans="1:14" ht="16.600000000000001" customHeight="1" x14ac:dyDescent="0.3">
      <c r="A39" s="25" t="s">
        <v>50</v>
      </c>
      <c r="B39" s="108" t="s">
        <v>64</v>
      </c>
      <c r="C39" s="108"/>
      <c r="D39" s="108"/>
      <c r="E39" s="108"/>
      <c r="F39" s="108"/>
      <c r="G39" s="108"/>
      <c r="H39" s="108"/>
      <c r="I39" s="108"/>
      <c r="J39" s="109"/>
      <c r="L39" s="22"/>
    </row>
    <row r="40" spans="1:14" ht="31" customHeight="1" x14ac:dyDescent="0.3">
      <c r="A40" s="26" t="s">
        <v>56</v>
      </c>
      <c r="B40" s="46" t="s">
        <v>51</v>
      </c>
      <c r="C40" s="46"/>
      <c r="D40" s="46"/>
      <c r="E40" s="46"/>
      <c r="F40" s="46"/>
      <c r="G40" s="46"/>
      <c r="H40" s="46"/>
      <c r="I40" s="46"/>
      <c r="J40" s="47"/>
      <c r="L40" s="32">
        <f>+L36-L37</f>
        <v>0</v>
      </c>
    </row>
    <row r="41" spans="1:14" ht="173.4" customHeight="1" x14ac:dyDescent="0.3">
      <c r="A41" s="26" t="s">
        <v>57</v>
      </c>
      <c r="B41" s="46" t="s">
        <v>84</v>
      </c>
      <c r="C41" s="46"/>
      <c r="D41" s="46"/>
      <c r="E41" s="46"/>
      <c r="F41" s="46"/>
      <c r="G41" s="46"/>
      <c r="H41" s="46"/>
      <c r="I41" s="46"/>
      <c r="J41" s="47"/>
      <c r="L41" s="22"/>
    </row>
    <row r="42" spans="1:14" ht="133.5" customHeight="1" thickBot="1" x14ac:dyDescent="0.35">
      <c r="A42" s="27" t="s">
        <v>58</v>
      </c>
      <c r="B42" s="48" t="s">
        <v>88</v>
      </c>
      <c r="C42" s="48"/>
      <c r="D42" s="48"/>
      <c r="E42" s="48"/>
      <c r="F42" s="48"/>
      <c r="G42" s="48"/>
      <c r="H42" s="48"/>
      <c r="I42" s="48"/>
      <c r="J42" s="49"/>
      <c r="L42" s="22"/>
    </row>
    <row r="43" spans="1:14" ht="10.55" customHeight="1" thickBot="1" x14ac:dyDescent="0.35">
      <c r="A43" s="50"/>
      <c r="B43" s="51"/>
      <c r="C43" s="51"/>
      <c r="D43" s="51"/>
      <c r="E43" s="51"/>
      <c r="F43" s="51"/>
      <c r="G43" s="51"/>
      <c r="H43" s="51"/>
      <c r="I43" s="51"/>
      <c r="J43" s="52"/>
    </row>
    <row r="44" spans="1:14" ht="27.8" customHeight="1" x14ac:dyDescent="0.3">
      <c r="A44" s="25" t="s">
        <v>50</v>
      </c>
      <c r="B44" s="101" t="s">
        <v>62</v>
      </c>
      <c r="C44" s="101"/>
      <c r="D44" s="101"/>
      <c r="E44" s="101"/>
      <c r="F44" s="101"/>
      <c r="G44" s="101"/>
      <c r="H44" s="101"/>
      <c r="I44" s="101"/>
      <c r="J44" s="102"/>
      <c r="M44" s="23"/>
    </row>
    <row r="45" spans="1:14" ht="33.700000000000003" customHeight="1" x14ac:dyDescent="0.3">
      <c r="A45" s="26" t="s">
        <v>56</v>
      </c>
      <c r="B45" s="46" t="s">
        <v>63</v>
      </c>
      <c r="C45" s="46"/>
      <c r="D45" s="46"/>
      <c r="E45" s="46"/>
      <c r="F45" s="46"/>
      <c r="G45" s="46"/>
      <c r="H45" s="46"/>
      <c r="I45" s="46"/>
      <c r="J45" s="47"/>
    </row>
    <row r="46" spans="1:14" ht="133.5" customHeight="1" x14ac:dyDescent="0.3">
      <c r="A46" s="26" t="s">
        <v>57</v>
      </c>
      <c r="B46" s="46" t="s">
        <v>85</v>
      </c>
      <c r="C46" s="46"/>
      <c r="D46" s="46"/>
      <c r="E46" s="46"/>
      <c r="F46" s="46"/>
      <c r="G46" s="46"/>
      <c r="H46" s="46"/>
      <c r="I46" s="46"/>
      <c r="J46" s="47"/>
      <c r="L46" s="19"/>
      <c r="M46" s="19"/>
      <c r="N46" s="19"/>
    </row>
    <row r="47" spans="1:14" ht="137.69999999999999" customHeight="1" thickBot="1" x14ac:dyDescent="0.35">
      <c r="A47" s="27" t="s">
        <v>58</v>
      </c>
      <c r="B47" s="103" t="s">
        <v>86</v>
      </c>
      <c r="C47" s="103"/>
      <c r="D47" s="103"/>
      <c r="E47" s="103"/>
      <c r="F47" s="103"/>
      <c r="G47" s="103"/>
      <c r="H47" s="103"/>
      <c r="I47" s="103"/>
      <c r="J47" s="104"/>
    </row>
    <row r="48" spans="1:14" ht="21.05" customHeight="1" x14ac:dyDescent="0.3">
      <c r="A48" s="40" t="s">
        <v>39</v>
      </c>
      <c r="B48" s="41"/>
      <c r="C48" s="41"/>
      <c r="D48" s="41"/>
      <c r="E48" s="41"/>
      <c r="F48" s="41"/>
      <c r="G48" s="41"/>
      <c r="H48" s="41"/>
      <c r="I48" s="41"/>
      <c r="J48" s="42"/>
      <c r="L48" s="19"/>
      <c r="M48" s="19"/>
      <c r="N48" s="19"/>
    </row>
    <row r="49" spans="1:10" ht="18" customHeight="1" x14ac:dyDescent="0.3">
      <c r="A49" s="97" t="s">
        <v>40</v>
      </c>
      <c r="B49" s="98"/>
      <c r="C49" s="98"/>
      <c r="D49" s="98"/>
      <c r="E49" s="98"/>
      <c r="F49" s="98"/>
      <c r="G49" s="98"/>
      <c r="H49" s="98"/>
      <c r="I49" s="98"/>
      <c r="J49" s="99"/>
    </row>
    <row r="50" spans="1:10" ht="93.75" customHeight="1" x14ac:dyDescent="0.3">
      <c r="A50" s="94" t="s">
        <v>81</v>
      </c>
      <c r="B50" s="95"/>
      <c r="C50" s="95"/>
      <c r="D50" s="95"/>
      <c r="E50" s="95"/>
      <c r="F50" s="95"/>
      <c r="G50" s="95"/>
      <c r="H50" s="95"/>
      <c r="I50" s="95"/>
      <c r="J50" s="96"/>
    </row>
    <row r="51" spans="1:10" ht="15" customHeight="1" x14ac:dyDescent="0.3">
      <c r="A51" s="19"/>
      <c r="B51" s="19"/>
      <c r="C51" s="19"/>
      <c r="D51" s="19"/>
      <c r="E51" s="19"/>
      <c r="F51" s="19"/>
      <c r="G51" s="19"/>
      <c r="H51" s="19"/>
      <c r="I51" s="19"/>
      <c r="J51" s="19"/>
    </row>
    <row r="52" spans="1:10" ht="32.25" customHeight="1" x14ac:dyDescent="0.3">
      <c r="A52" s="100" t="s">
        <v>41</v>
      </c>
      <c r="B52" s="100"/>
      <c r="C52" s="100"/>
      <c r="D52" s="100"/>
      <c r="E52" s="100"/>
      <c r="F52" s="100"/>
      <c r="G52" s="100"/>
      <c r="H52" s="100"/>
      <c r="I52" s="100"/>
      <c r="J52" s="100"/>
    </row>
  </sheetData>
  <mergeCells count="60">
    <mergeCell ref="L25:M25"/>
    <mergeCell ref="A50:J50"/>
    <mergeCell ref="A48:J48"/>
    <mergeCell ref="A49:J49"/>
    <mergeCell ref="A52:J52"/>
    <mergeCell ref="B34:J34"/>
    <mergeCell ref="B35:J35"/>
    <mergeCell ref="B36:J36"/>
    <mergeCell ref="B37:J37"/>
    <mergeCell ref="B44:J44"/>
    <mergeCell ref="B45:J45"/>
    <mergeCell ref="B46:J46"/>
    <mergeCell ref="B47:J47"/>
    <mergeCell ref="A38:J38"/>
    <mergeCell ref="B39:J39"/>
    <mergeCell ref="B40:J40"/>
    <mergeCell ref="C25:E25"/>
    <mergeCell ref="F25:H25"/>
    <mergeCell ref="B21:J21"/>
    <mergeCell ref="E27:F27"/>
    <mergeCell ref="A22:J22"/>
    <mergeCell ref="A23:J23"/>
    <mergeCell ref="A24:B24"/>
    <mergeCell ref="I24:J24"/>
    <mergeCell ref="C24:E24"/>
    <mergeCell ref="F24:H24"/>
    <mergeCell ref="A1:A3"/>
    <mergeCell ref="B9:J9"/>
    <mergeCell ref="B10:J10"/>
    <mergeCell ref="A4:J4"/>
    <mergeCell ref="B8:J8"/>
    <mergeCell ref="B1:J1"/>
    <mergeCell ref="B2:C2"/>
    <mergeCell ref="D2:H2"/>
    <mergeCell ref="B3:C3"/>
    <mergeCell ref="D3:H3"/>
    <mergeCell ref="C16:J16"/>
    <mergeCell ref="A17:J17"/>
    <mergeCell ref="B41:J41"/>
    <mergeCell ref="B42:J42"/>
    <mergeCell ref="A43:J43"/>
    <mergeCell ref="A32:J32"/>
    <mergeCell ref="A33:J33"/>
    <mergeCell ref="A25:B25"/>
    <mergeCell ref="I25:J25"/>
    <mergeCell ref="A26:J26"/>
    <mergeCell ref="C27:D27"/>
    <mergeCell ref="G27:H27"/>
    <mergeCell ref="I27:J27"/>
    <mergeCell ref="B18:J18"/>
    <mergeCell ref="B19:J19"/>
    <mergeCell ref="B20:J20"/>
    <mergeCell ref="C15:J15"/>
    <mergeCell ref="A5:J5"/>
    <mergeCell ref="A6:J6"/>
    <mergeCell ref="A7:J7"/>
    <mergeCell ref="C14:J14"/>
    <mergeCell ref="B12:J12"/>
    <mergeCell ref="A13:J13"/>
    <mergeCell ref="B11:J11"/>
  </mergeCells>
  <phoneticPr fontId="19" type="noConversion"/>
  <dataValidations xWindow="1272" yWindow="425" count="16">
    <dataValidation allowBlank="1" showInputMessage="1" showErrorMessage="1" prompt="Monto ejecutado en el trimestre" sqref="H28:H31" xr:uid="{00000000-0002-0000-0000-000000000000}"/>
    <dataValidation allowBlank="1" showInputMessage="1" showErrorMessage="1" prompt="Meta alcanzada en el trimestre" sqref="G28:G31" xr:uid="{00000000-0002-0000-0000-000001000000}"/>
    <dataValidation allowBlank="1" showInputMessage="1" showErrorMessage="1" prompt="Monto presupuestado para el producto" sqref="E29:F31 F28 D28:D31" xr:uid="{00000000-0002-0000-0000-000002000000}"/>
    <dataValidation allowBlank="1" showInputMessage="1" showErrorMessage="1" prompt="Meta anual del indicador" sqref="E28 C28:C31" xr:uid="{00000000-0002-0000-0000-000003000000}"/>
    <dataValidation allowBlank="1" showInputMessage="1" showErrorMessage="1" prompt="Nombre del indicador" sqref="A28:B31" xr:uid="{00000000-0002-0000-0000-000004000000}"/>
    <dataValidation allowBlank="1" showInputMessage="1" showErrorMessage="1" prompt="Nombre de cada producto" sqref="B28:B31"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De existir desvío, explicar razones." sqref="B37:J37 B39:B42 B44:B47" xr:uid="{00000000-0002-0000-0000-000009000000}"/>
    <dataValidation allowBlank="1" showInputMessage="1" showErrorMessage="1" prompt="1. Describir lo plasmado en el presupuesto_x000a_2. Describir lo alcanzado en términos financieros y de producción " sqref="B36:J36" xr:uid="{00000000-0002-0000-0000-00000A000000}"/>
    <dataValidation allowBlank="1" showInputMessage="1" showErrorMessage="1" prompt="¿En qué consiste el producto? su objetivo" sqref="B35:J35" xr:uid="{00000000-0002-0000-0000-00000B000000}"/>
    <dataValidation allowBlank="1" showInputMessage="1" showErrorMessage="1" prompt="Nombre del producto" sqref="B34:J34"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 allowBlank="1" showInputMessage="1" showErrorMessage="1" prompt="Oportunidades de mejora identificadas" sqref="A50:J51" xr:uid="{00000000-0002-0000-0000-000008000000}"/>
  </dataValidations>
  <printOptions horizontalCentered="1"/>
  <pageMargins left="0.19685039370078741" right="0.19685039370078741" top="0.92870078740157491" bottom="0.27559055118110237" header="0.31496062992125984" footer="0.31496062992125984"/>
  <pageSetup paperSize="9" scale="75" orientation="portrait" r:id="rId1"/>
  <rowBreaks count="2" manualBreakCount="2">
    <brk id="31" max="9" man="1"/>
    <brk id="42" max="9"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Fisico Financ. TII</vt:lpstr>
      <vt:lpstr>'Informe Fisico Financ. TII'!Área_de_impresión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Junior Collado</cp:lastModifiedBy>
  <cp:revision/>
  <cp:lastPrinted>2025-07-15T14:17:59Z</cp:lastPrinted>
  <dcterms:created xsi:type="dcterms:W3CDTF">2021-03-22T15:50:10Z</dcterms:created>
  <dcterms:modified xsi:type="dcterms:W3CDTF">2025-07-15T15:27:02Z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2025-02-03T20:24:15Z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cd5600b3-7ee8-4183-902c-093d1c9bfe23</vt:lpwstr>
  </property>
  <property fmtid="{D5CDD505-2E9C-101B-9397-08002B2CF9AE}" pid="7" name="MSIP_Label_defa4170-0d19-0005-0004-bc88714345d2_ActionId">
    <vt:lpwstr>b307b52a-f60d-411b-abdc-4ec1f1c04d26</vt:lpwstr>
  </property>
  <property fmtid="{D5CDD505-2E9C-101B-9397-08002B2CF9AE}" pid="8" name="MSIP_Label_defa4170-0d19-0005-0004-bc88714345d2_ContentBits">
    <vt:lpwstr>0</vt:lpwstr>
  </property>
</Properties>
</file>