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riegodo-my.sharepoint.com/personal/j_collado_riego_gob_do/Documents/INFORMES/Informe de ejecusión física financiera/2025/Informe Ejecución Físico Financiero/02- Trimestral/4to. trimestre/"/>
    </mc:Choice>
  </mc:AlternateContent>
  <xr:revisionPtr revIDLastSave="76" documentId="13_ncr:1_{1BE03271-1DD4-41B6-B822-E65390C95C82}" xr6:coauthVersionLast="47" xr6:coauthVersionMax="47" xr10:uidLastSave="{97FB73B2-F015-4980-BD93-08AAABD62D8F}"/>
  <bookViews>
    <workbookView xWindow="-120" yWindow="-120" windowWidth="29040" windowHeight="15720" xr2:uid="{00000000-000D-0000-FFFF-FFFF00000000}"/>
  </bookViews>
  <sheets>
    <sheet name="Informe Fisico Financ. T4" sheetId="1" r:id="rId1"/>
  </sheets>
  <definedNames>
    <definedName name="_xlnm.Print_Area" localSheetId="0">'Informe Fisico Financ. T4'!$A$1:$J$61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 l="1"/>
  <c r="I30" i="1"/>
  <c r="I31" i="1"/>
  <c r="J31" i="1"/>
  <c r="J30" i="1"/>
  <c r="J29" i="1"/>
  <c r="L49" i="1"/>
  <c r="L50" i="1" s="1"/>
  <c r="L42" i="1"/>
  <c r="L43" i="1" s="1"/>
  <c r="L34" i="1"/>
  <c r="L35" i="1" s="1"/>
  <c r="I25" i="1"/>
</calcChain>
</file>

<file path=xl/sharedStrings.xml><?xml version="1.0" encoding="utf-8"?>
<sst xmlns="http://schemas.openxmlformats.org/spreadsheetml/2006/main" count="103" uniqueCount="90">
  <si>
    <t>Código</t>
  </si>
  <si>
    <t>Documento Relacionado</t>
  </si>
  <si>
    <t>Fecha Versión</t>
  </si>
  <si>
    <t>Versión</t>
  </si>
  <si>
    <t>DEC-FOR013</t>
  </si>
  <si>
    <t>I.I - Completar los datos requeridos sobre la institución</t>
  </si>
  <si>
    <t>Capítulo</t>
  </si>
  <si>
    <t>0210 - Ministerio de Agricultura</t>
  </si>
  <si>
    <t>Subcapítulo</t>
  </si>
  <si>
    <t>01 - Ministerio de Agricultura</t>
  </si>
  <si>
    <t>Unidad Ejecutora</t>
  </si>
  <si>
    <t>0005 - Dirección Ejecutiva de la Comisión de Fomento a la Tecnificación del Sistema Nacional de Riego</t>
  </si>
  <si>
    <t>Misión</t>
  </si>
  <si>
    <t>Visión</t>
  </si>
  <si>
    <t>II. Contribución a la Estrategia Nacional de Desarrollo</t>
  </si>
  <si>
    <t>III. Información del Programa</t>
  </si>
  <si>
    <t>Nombre:</t>
  </si>
  <si>
    <t>Descripción:</t>
  </si>
  <si>
    <r>
      <t>Beneficiarios:</t>
    </r>
    <r>
      <rPr>
        <sz val="12"/>
        <color rgb="FF000000"/>
        <rFont val="Century Gothic"/>
        <family val="2"/>
      </rPr>
      <t xml:space="preserve"> </t>
    </r>
  </si>
  <si>
    <t>Productores agrícolas dueños de terreno con potencial para la agricultura intensiva y ubicados en las zonas o demarcaciones en alerta hídrica.</t>
  </si>
  <si>
    <t>Resultado Asociado:</t>
  </si>
  <si>
    <t>IV. Formulación y Ejecución Física-Financiera</t>
  </si>
  <si>
    <t>Presupuesto Inicial</t>
  </si>
  <si>
    <t>Presupuesto Vigente</t>
  </si>
  <si>
    <t>Presupuesto Ejecutado</t>
  </si>
  <si>
    <t>Porcentaje de Ejecución (ejecutado/vigente)</t>
  </si>
  <si>
    <t xml:space="preserve"> Presupuesto Anual</t>
  </si>
  <si>
    <t>Avance</t>
  </si>
  <si>
    <t>Producto</t>
  </si>
  <si>
    <t>Indicador</t>
  </si>
  <si>
    <t>Física
(A)</t>
  </si>
  <si>
    <t>Financiera
(B)</t>
  </si>
  <si>
    <t>Física
(C)</t>
  </si>
  <si>
    <t>Financiera
(D)</t>
  </si>
  <si>
    <t>Física 
(E)</t>
  </si>
  <si>
    <t>Financiera 
 (F)</t>
  </si>
  <si>
    <t>V. Análisis de los Logros y Desviaciones</t>
  </si>
  <si>
    <t>V.I - Información de Logros y Desviaciones por Producto</t>
  </si>
  <si>
    <t xml:space="preserve">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</si>
  <si>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</si>
  <si>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</si>
  <si>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</si>
  <si>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3.5.3</t>
  </si>
  <si>
    <t>Fomento del uso eficiente y racional del agua para la agricultura</t>
  </si>
  <si>
    <t>Aumentar la cantidad la cantidad de tareas de tierras agrícolas con sistemas de riego presurizado en los predios de los productores de 477,000 tareas de tierra tecnificada en 2022 a 677,000 en 2025.</t>
  </si>
  <si>
    <t>Productores agrícolas con terreno con riego tecnificado</t>
  </si>
  <si>
    <t>Número de tareas de tierra tecnificadas</t>
  </si>
  <si>
    <t>Productores agrícolas reciben capacitación y asistencia técnica para la tecnificación</t>
  </si>
  <si>
    <t>Número de productores capacitados</t>
  </si>
  <si>
    <t>7757 - Productores agrícolas con terrenos con riego tecnificado.</t>
  </si>
  <si>
    <t>Producto:</t>
  </si>
  <si>
    <t>Consiste en la transferencia de conocimiento y concientización sobre el uso eficiente del agua, el correcto uso y mantenimiento de  los sistemas de riego presurizados.</t>
  </si>
  <si>
    <t>Eje Estratégico:</t>
  </si>
  <si>
    <t>Objetivo General:</t>
  </si>
  <si>
    <t>Objetivo(s) Específico(s):</t>
  </si>
  <si>
    <t>IV.I - Desempeño Financiero</t>
  </si>
  <si>
    <t xml:space="preserve">Descripción del Producto: </t>
  </si>
  <si>
    <t>Logros Alcanzados:</t>
  </si>
  <si>
    <t>Causas y Justificación del Desvío:</t>
  </si>
  <si>
    <t>Financiero 
(%) 
J=H/D</t>
  </si>
  <si>
    <t>Física 
(%)
 I=E/C</t>
  </si>
  <si>
    <t>Organizaciones públicas y privadas y productores agrícolas reciben asesoría y asistencia técnica para la modernización de regadíos</t>
  </si>
  <si>
    <t>7921 - Organizaciones públicas y privadas y productores agrícolas reciben asesoría y asistencia técnica para la modernización de regadíos.</t>
  </si>
  <si>
    <t>Consiste en suministrar Asesorías y Asistencias Técnicas a Organizaciones Públicas y Privadas para la modernización de Regadíos.</t>
  </si>
  <si>
    <t>7758 - Productores agrícolas reciben Capacitación y Asistencia Técnica para la Tecnificación.</t>
  </si>
  <si>
    <t>DESARROLLO PRODUCTIVO</t>
  </si>
  <si>
    <t>Estructura productiva sectorial y territorialmente adecuada, integrada competitivamente a la economía global y que aprovecha las oportunidades del mercado local.</t>
  </si>
  <si>
    <t>I -Información Institucional</t>
  </si>
  <si>
    <t>Coordinar, elaborar y ejecutar una Estrategia Nacional de Tecnificación de Riego, que garantice el uso racional del agua en las actividades agrícolas, así como fomentar la incorporación de tecnologías para incrementar la productividad, disminuir el costo ambiental y permitir que nuevas extensiones de tierra puedan ser agregadas a la producción agrícola intensiva.</t>
  </si>
  <si>
    <t>Consiste en la Instalación de sistemas de riego tecnificado en terrenos utilizados para la agricultura intensiva, capacitación  y asistencia técnica en el uso y mantenimiento de los sistemas de riego.</t>
  </si>
  <si>
    <t>Consiste en la realización de estudios de factibilidad y la   Instalación de sistemas de riego tecnificado en terrenos utilizados para la agricultura intensiva de productos agrícolas considerados prioritarios para el consumo de la población dominicana, así como para exportación.</t>
  </si>
  <si>
    <t>Número de asesorías y asistencias técnicas</t>
  </si>
  <si>
    <t>Ser una institución referente en eficiencia y transparencia, que impulse la incorporación de innovación de riego, la eficiencia del uso del agua, la producción de competencias organizacionales y la inserción de capacidades productivas que contribuyan al desarrollo sostenible de la nación.</t>
  </si>
  <si>
    <t>mayo-junio</t>
  </si>
  <si>
    <t>Trimestre II Capacitación a productores</t>
  </si>
  <si>
    <t>Trimestre II Riego tecnificado</t>
  </si>
  <si>
    <t>Trimestre II Asesorías a productores</t>
  </si>
  <si>
    <t>Abril-Ejecución</t>
  </si>
  <si>
    <t>Presupuesto por ejecutar</t>
  </si>
  <si>
    <t>Programación Trimestral</t>
  </si>
  <si>
    <t>Ejecución Trimestral</t>
  </si>
  <si>
    <t>Informe de Evaluación Mensual de las Metas Físicas-Financieras
octubre-diciembre 2025</t>
  </si>
  <si>
    <t>Para el año 2025, la meta física programada es de 237 asesorías y asistencias técnicas,  de lo cual se programó para el cuarto trimestre del referido año,  un total de 54 Asesorarías y asistencias técnicas,  para este período la ejecución de este producto fue de 91 Asesorías y Asistencias Técnicas realizadas a productores, lo que representa un cumplimiento de 169%. 26 de las asistencias fueron realizadas en la Región Cibao Noroeste (29%), 3 de las asistencias fueron realizadas en la Región Cibao Sur (3%), 33 de las asistencias fueron realizadas en la Región El Valle (36%), 9 de las asistencias fueron realizadas en la Región Enriquillo (10%), 2 de las asistencias fueron realizadas en la Región Higüamo (2%), 13 de las asistencias fueron realizadas en la Región Valdesia (14%), 1 de las asistencias fueron realizadas en la Región (1%) y 4 de las asistencias fueron realizadas en la Región Cibao Nordeste (4%).
Para el  periodo octubre-diciembre 2025,  la ejecución financiera vinculada a esta producción institucional fue  de RD$11,250,688.89 (Once millones doscientos cincuenta mil seiscientos ochenta y ocho pesos con 89/100) representando el 98.64% del total  programado en el referido mes.</t>
  </si>
  <si>
    <t xml:space="preserve">Durante el trimestre octubre-diciembre la ejecución de este producto representó un 1% por encima de lo programado para este mismo período. El cumplimiento de esta ejecución se debió a la recepción técnica realizada a proyectos implementados en el marco del programa Bagririego, los cuales fueron empezados en los trimestres anteriores.
En cuanto a la ejecución financiera para este cuarto trimestre, la misma tuvo una sobre ejecución con respecto a la programación inicial, debido a cambios de personal de un producto a otro, la  notificación tardía de estos cambios internos por parte del Departamento de RR HH a la División Financiera afectó dicha producción física en un 18% por encima de su programación,  las cuentas afectadas en la ejecución corresponden a: Remuneraciones y contribuciones, salario 13, viáticos dentro y fuera del país, pasajes,  seguro de personas, pago de compensación por Indicadores SISMAP, adquisición de bonos y útiles diversos, adquisición de combustibles y lubricantes.
</t>
  </si>
  <si>
    <t>Para el año 2025, la meta física programada es de 2,375 productores capacitados, de lo cual se programó para el cuarto trimestre del año un total de 591. en este período se realizaron 7 capacitaciones, logrando impactar a 264 beneficiarios, de los cuales 195  fueron hombres y 69 mujeres. Se impartieron 1 capacitación en la Región Cibao Noroeste, beneficiando a 25 personas (18 hombres y 7 mujeres); 2 capacitaciones en la Región  El Valle, beneficiando a 72 personas (46 hombres y 26 mujeres); 3 capacitaciones en la Región Cibao Norte, beneficiando a 71 personas (46 hombres y 25 mujeres); 1 capacitación virtual, en la Región Ozama, beneficiando 96 (85 hombres y 11 mujeres).
Para el trimestre octubre-diciembre 2025 del referido año, la ejecución financiera vinculada a este producción institucional fue de RD$7,744,798.98 (Siete millones setecientos cuarenta y cuatro mil setecientos noventa y ocho pesos con 98/100) representando un 96.02% del total  programado.</t>
  </si>
  <si>
    <t>Para el cuarto trimestre 2025, con respecto a la meta física programada hay una  ejecución de 69% por encima de lo programado, esto puede explicarse por la alta demanda del servicio que ha provocado el interés que están teniendo los productores a consecuencia de las actividades de convocatoria a concursos para tecnificación de riego por medio de la bonificación.
El monto ejecutado en este producto, estuvo muy cerca de la programación exhibiendo  un mínimo desvío financiero por menos del 2% . Las cuentas afectadas en la ejecución de dicha producción física son: Remuneraciones y contribuciones, salario 13, viáticos dentro y fuera del país, pasajes,  seguro de personas, pago de compensación por Indicadores SISMAP, adquisición de bonos y útiles diversos, adquisición de combustibles y lubricantes.</t>
  </si>
  <si>
    <r>
      <t xml:space="preserve">1. Realizar estimaciones más precisas para la programación tanto física como financiera, considerando la ejecución real en las metas y así evitar inconsistencias significativas entre lo programado y lo ejecutado.                                                                                                                                                                                                                                                                                                                                                                                                                                                                                                                                                                        
</t>
    </r>
    <r>
      <rPr>
        <i/>
        <sz val="11"/>
        <rFont val="Calibri"/>
        <family val="2"/>
        <scheme val="minor"/>
      </rPr>
      <t xml:space="preserve">2. Vincular de forma mas directa el personal misional de acuerdo a la meta que logra, garantizando armonización entre :PEI-POA-PRESUPUESTO y PACC Anual.       </t>
    </r>
    <r>
      <rPr>
        <i/>
        <sz val="11"/>
        <color theme="1"/>
        <rFont val="Calibri"/>
        <family val="2"/>
        <scheme val="minor"/>
      </rPr>
      <t xml:space="preserve">                                                                                                                                                                                                                                                              3. Revisar y dar seguimiento a posibles cambios en la estructura programática, con miras a eficientizar las actividades que se realizan de manera recurrente y que no está siendo vinculada a la producción física institucional.</t>
    </r>
  </si>
  <si>
    <t>Elevar la productividad, competitividad y sostenibilidad ambiental y financiera de las cadenas agro productivas, a fin de contribuir a la seguridad alimentaria, aprovechar el potencial exportador y generar empleo e ingresos para la población rural.</t>
  </si>
  <si>
    <r>
      <t xml:space="preserve">Para el cuarto trimestre 2025,  </t>
    </r>
    <r>
      <rPr>
        <i/>
        <sz val="11"/>
        <rFont val="Calibri"/>
        <family val="2"/>
        <scheme val="minor"/>
      </rPr>
      <t xml:space="preserve">la ejecución física de este producto logró 45% de lo programado, </t>
    </r>
    <r>
      <rPr>
        <sz val="11"/>
        <rFont val="Calibri"/>
        <family val="2"/>
        <scheme val="minor"/>
      </rPr>
      <t>este déficit de ejecución se debió, en primer lugar, a la priorización de las realización de las Convocatorias a Tecnificación del Riego por medio de la Bonificación y la implementación del programa Bagririego. En segundo lugar, por la decisión de restringir las acciones de capacitación por el cumplimiento de la programación para el 2025, redireccionando recursos para otros productos y evitar sobre producción de la meta programada para el año.</t>
    </r>
    <r>
      <rPr>
        <i/>
        <sz val="11"/>
        <color theme="1"/>
        <rFont val="Calibri"/>
        <family val="2"/>
        <scheme val="minor"/>
      </rPr>
      <t xml:space="preserve">
El monto ejecutado en este producto, durante el referido trimestre  fue menor a lo programado, exhibiendo un  desvío monetario por un monto de RD$320,647.39 debido a baja ejecución en la cuenta de viáticos,  las cuentas afectadas en esta ejecución corresponden a : Remuneraciones y contribuciones, prima de transporte, salario 13, viáticos dentro y fuera del país, pasajes,  seguro de personas, pago de compensación por Indicadores SISMAP, adquisición de bonos y útiles diversos, adquisición de combustibles y lubricantes.</t>
    </r>
  </si>
  <si>
    <t>Para el año 2025, la meta física programada es de 22,800, tareas de tierras tecnificadas, sin embargo, en este último trimestre se realizó un ajuste de la meta llevándola a 6,445 tareas. Para este cuarto trimestre la programación de esta producción institucional  fue de 4,245 tareas a tecnificar y se lograron 4,289 tareas, representando un 101% según lo programado.
Respecto a las convocatorias, para el 4to trimestre se realizaron 2 convocatorias: Bahoruco - Independencia y Dajabón Montecristi, ambas destinadas a fomentar la implementación de proyectos de tecnificación de riego impulsados con energía fotovoltaica.
En cuanto al estatus de convocatorias tenemos lo siguiente:
* Convocatoria San Juan, en la cual se recibieron 34 proyectos, con una bonificación adjudicada de RD$ 14,019,315.00.
  - &gt; 30 proyectos bonificados.
  - &gt; 4 proyectos desestimados.
  - &gt; 5 proyectos en ejecución actualmente
* Convocatoria Azua, en la cual se recibieron 69 proyectos, con una bonificación adjudicada de RD$ 20,821,758.18.
  - &gt; 36 proyectos fueron bonificados
  - &gt; 33 proyectos fueron desestimados.
* Convocatoria Mao - Santiago Rodríguez, en la cual se recibieron 18 proyectos, hasta ahora con una bonificación adjudicada de RD$ 6,761,557.00.
  - &gt; 8 proyectos desestimados
  - &gt; 10 en proceso de revisión actual.
* Convocatoria Bahoruco Independencia, en la cual se recibieron 33 proyectos (en fase inicial de clasificación)
  - &gt; 1 proyecto desestimado hasta el momento.
* Convocatoria Dajabón - Montecristi, la cual cierra el viernes 6 de febrero de 2026.
Para el 4to. trimestre del año la ejecución financiera vinculada a este  producto institucional fue de RD$3,145,611.67 (Tres millones ciento cuarenta y cinco mil seiscientos once pesos con 67/100) representando un 118% con respecto al total  programado en el referido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</si>
</sst>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
    <numFmt numFmtId="166" formatCode="[$-10409]#,##0.00;\-#,##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i/>
      <sz val="11"/>
      <name val="Calibri"/>
      <family val="2"/>
      <scheme val="minor"/>
    </font>
    <font>
      <sz val="11"/>
      <name val="Calibri"/>
      <family val="2"/>
      <scheme val="minor"/>
    </font>
    <font>
      <b/>
      <sz val="10"/>
      <color rgb="FF000000"/>
      <name val="Calibri"/>
      <family val="2"/>
      <scheme val="minor"/>
    </font>
    <font>
      <sz val="10"/>
      <color rgb="FF000000"/>
      <name val="Calibri"/>
      <family val="2"/>
      <scheme val="minor"/>
    </font>
    <font>
      <sz val="8"/>
      <name val="Calibri"/>
      <family val="2"/>
    </font>
    <font>
      <sz val="9"/>
      <color theme="1"/>
      <name val="Calibri"/>
      <family val="2"/>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0" tint="-0.249977111117893"/>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34998626667073579"/>
      </left>
      <right/>
      <top style="thin">
        <color theme="0" tint="-0.34998626667073579"/>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8">
    <xf numFmtId="0" fontId="0" fillId="0" borderId="0" xfId="0"/>
    <xf numFmtId="0" fontId="7" fillId="0" borderId="16" xfId="0" applyFont="1" applyBorder="1" applyAlignment="1">
      <alignment vertical="center"/>
    </xf>
    <xf numFmtId="0" fontId="0" fillId="0" borderId="16" xfId="0" applyBorder="1"/>
    <xf numFmtId="0" fontId="9" fillId="0" borderId="0" xfId="0" applyFont="1" applyProtection="1">
      <protection locked="0"/>
    </xf>
    <xf numFmtId="0" fontId="8" fillId="6" borderId="18" xfId="0" applyFont="1" applyFill="1" applyBorder="1" applyAlignment="1">
      <alignment horizontal="center" vertical="center"/>
    </xf>
    <xf numFmtId="0" fontId="7" fillId="0" borderId="16" xfId="0" applyFont="1" applyBorder="1" applyAlignment="1">
      <alignment vertical="center" wrapText="1"/>
    </xf>
    <xf numFmtId="0" fontId="13" fillId="8" borderId="29" xfId="0" applyFont="1" applyFill="1" applyBorder="1" applyAlignment="1">
      <alignment horizontal="center" vertical="center" wrapText="1" readingOrder="1"/>
    </xf>
    <xf numFmtId="0" fontId="13" fillId="8" borderId="30" xfId="0" applyFont="1" applyFill="1" applyBorder="1" applyAlignment="1">
      <alignment horizontal="center" vertical="center" wrapText="1" readingOrder="1"/>
    </xf>
    <xf numFmtId="0" fontId="13" fillId="8" borderId="31" xfId="0" applyFont="1" applyFill="1" applyBorder="1" applyAlignment="1">
      <alignment horizontal="center" vertical="center" wrapText="1" readingOrder="1"/>
    </xf>
    <xf numFmtId="0" fontId="14" fillId="0" borderId="23" xfId="0" applyFont="1" applyBorder="1" applyAlignment="1" applyProtection="1">
      <alignment vertical="top" wrapText="1"/>
      <protection locked="0"/>
    </xf>
    <xf numFmtId="0" fontId="14" fillId="0" borderId="27" xfId="0" applyFont="1" applyBorder="1" applyAlignment="1" applyProtection="1">
      <alignment vertical="top" wrapText="1"/>
      <protection locked="0"/>
    </xf>
    <xf numFmtId="165" fontId="14" fillId="0" borderId="27" xfId="0" applyNumberFormat="1" applyFont="1" applyBorder="1" applyAlignment="1" applyProtection="1">
      <alignment horizontal="center" vertical="center" wrapText="1" readingOrder="1"/>
      <protection locked="0"/>
    </xf>
    <xf numFmtId="166" fontId="14" fillId="0" borderId="27" xfId="0" applyNumberFormat="1" applyFont="1" applyBorder="1" applyAlignment="1" applyProtection="1">
      <alignment horizontal="center" vertical="center" wrapText="1" readingOrder="1"/>
      <protection locked="0"/>
    </xf>
    <xf numFmtId="0" fontId="14" fillId="0" borderId="32" xfId="0" applyFont="1" applyBorder="1" applyAlignment="1" applyProtection="1">
      <alignment vertical="top" wrapText="1"/>
      <protection locked="0"/>
    </xf>
    <xf numFmtId="0" fontId="14" fillId="0" borderId="33" xfId="0" applyFont="1" applyBorder="1" applyAlignment="1" applyProtection="1">
      <alignment vertical="top" wrapText="1"/>
      <protection locked="0"/>
    </xf>
    <xf numFmtId="165" fontId="14" fillId="0" borderId="33" xfId="0" applyNumberFormat="1" applyFont="1" applyBorder="1" applyAlignment="1" applyProtection="1">
      <alignment horizontal="center" vertical="center" wrapText="1" readingOrder="1"/>
      <protection locked="0"/>
    </xf>
    <xf numFmtId="166" fontId="14" fillId="0" borderId="33" xfId="0" applyNumberFormat="1" applyFont="1" applyBorder="1" applyAlignment="1" applyProtection="1">
      <alignment horizontal="center" vertical="center" wrapText="1" readingOrder="1"/>
      <protection locked="0"/>
    </xf>
    <xf numFmtId="0" fontId="2" fillId="0" borderId="16" xfId="0" applyFont="1" applyBorder="1"/>
    <xf numFmtId="0" fontId="8" fillId="6" borderId="18" xfId="0" applyFont="1" applyFill="1" applyBorder="1" applyAlignment="1">
      <alignment horizontal="center" vertical="center" wrapText="1"/>
    </xf>
    <xf numFmtId="165" fontId="14" fillId="0" borderId="27" xfId="0" applyNumberFormat="1" applyFont="1" applyBorder="1" applyAlignment="1" applyProtection="1">
      <alignment horizontal="center" vertical="center" wrapText="1"/>
      <protection locked="0"/>
    </xf>
    <xf numFmtId="9" fontId="14" fillId="7" borderId="27" xfId="2" applyFont="1" applyFill="1" applyBorder="1" applyAlignment="1" applyProtection="1">
      <alignment horizontal="center" vertical="center" wrapText="1" readingOrder="1"/>
      <protection locked="0"/>
    </xf>
    <xf numFmtId="43" fontId="0" fillId="0" borderId="0" xfId="1" applyFont="1"/>
    <xf numFmtId="0" fontId="7" fillId="0" borderId="42" xfId="0" applyFont="1" applyBorder="1" applyAlignment="1" applyProtection="1">
      <alignment vertical="center" wrapText="1"/>
      <protection locked="0"/>
    </xf>
    <xf numFmtId="0" fontId="7" fillId="0" borderId="4"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164" fontId="23" fillId="0" borderId="11" xfId="0" applyNumberFormat="1" applyFont="1" applyBorder="1" applyAlignment="1">
      <alignment horizontal="center" vertical="center" wrapText="1"/>
    </xf>
    <xf numFmtId="0" fontId="23" fillId="0" borderId="12" xfId="0" applyFont="1" applyBorder="1" applyAlignment="1">
      <alignment horizontal="center" vertical="center" wrapText="1"/>
    </xf>
    <xf numFmtId="43" fontId="0" fillId="0" borderId="0" xfId="0" applyNumberFormat="1"/>
    <xf numFmtId="4" fontId="0" fillId="0" borderId="0" xfId="0" applyNumberFormat="1"/>
    <xf numFmtId="9" fontId="14" fillId="7" borderId="41" xfId="2" applyFont="1" applyFill="1" applyBorder="1" applyAlignment="1" applyProtection="1">
      <alignment horizontal="center" vertical="center" wrapText="1" readingOrder="1"/>
      <protection locked="0"/>
    </xf>
    <xf numFmtId="0" fontId="0" fillId="0" borderId="17" xfId="0" applyBorder="1"/>
    <xf numFmtId="0" fontId="0" fillId="0" borderId="46" xfId="0" applyBorder="1"/>
    <xf numFmtId="43" fontId="0" fillId="0" borderId="0" xfId="1" applyFont="1" applyBorder="1"/>
    <xf numFmtId="4" fontId="0" fillId="0" borderId="16" xfId="0" applyNumberFormat="1" applyBorder="1"/>
    <xf numFmtId="4" fontId="0" fillId="0" borderId="34" xfId="0" applyNumberFormat="1" applyBorder="1"/>
    <xf numFmtId="43" fontId="0" fillId="0" borderId="35" xfId="0" applyNumberFormat="1" applyBorder="1"/>
    <xf numFmtId="0" fontId="0" fillId="0" borderId="36" xfId="0" applyBorder="1"/>
    <xf numFmtId="4" fontId="2" fillId="0" borderId="44" xfId="0" applyNumberFormat="1" applyFont="1" applyBorder="1"/>
    <xf numFmtId="43" fontId="2" fillId="0" borderId="45" xfId="1" applyFont="1" applyBorder="1"/>
    <xf numFmtId="43" fontId="24" fillId="0" borderId="0" xfId="1" applyFont="1" applyProtection="1">
      <protection locked="0"/>
    </xf>
    <xf numFmtId="166" fontId="0" fillId="0" borderId="0" xfId="0" applyNumberFormat="1"/>
    <xf numFmtId="43" fontId="14" fillId="7" borderId="27" xfId="1" applyFont="1" applyFill="1" applyBorder="1" applyAlignment="1" applyProtection="1">
      <alignment horizontal="center" vertical="center" wrapText="1" readingOrder="1"/>
    </xf>
    <xf numFmtId="43" fontId="14" fillId="7" borderId="41" xfId="1" applyFont="1" applyFill="1" applyBorder="1" applyAlignment="1" applyProtection="1">
      <alignment horizontal="center" vertical="center" wrapText="1" readingOrder="1"/>
    </xf>
    <xf numFmtId="39" fontId="0" fillId="0" borderId="0" xfId="0" applyNumberFormat="1"/>
    <xf numFmtId="165" fontId="25" fillId="0" borderId="33" xfId="0" applyNumberFormat="1" applyFont="1" applyBorder="1" applyAlignment="1" applyProtection="1">
      <alignment horizontal="center" vertical="center" wrapText="1"/>
      <protection locked="0"/>
    </xf>
    <xf numFmtId="0" fontId="18" fillId="0" borderId="14" xfId="0" applyFont="1" applyBorder="1" applyAlignment="1" applyProtection="1">
      <alignment horizontal="justify" vertical="center" wrapText="1"/>
      <protection locked="0"/>
    </xf>
    <xf numFmtId="0" fontId="18" fillId="0" borderId="43" xfId="0" applyFont="1" applyBorder="1" applyAlignment="1" applyProtection="1">
      <alignment horizontal="justify" vertical="center" wrapText="1"/>
      <protection locked="0"/>
    </xf>
    <xf numFmtId="0" fontId="18" fillId="0" borderId="0" xfId="0" applyFont="1" applyAlignment="1" applyProtection="1">
      <alignment horizontal="justify" vertical="center" wrapText="1"/>
      <protection locked="0"/>
    </xf>
    <xf numFmtId="0" fontId="18" fillId="0" borderId="5" xfId="0" applyFont="1" applyBorder="1" applyAlignment="1" applyProtection="1">
      <alignment horizontal="justify" vertical="center" wrapText="1"/>
      <protection locked="0"/>
    </xf>
    <xf numFmtId="0" fontId="18" fillId="0" borderId="9" xfId="0" applyFont="1" applyBorder="1" applyAlignment="1" applyProtection="1">
      <alignment horizontal="justify" vertical="center" wrapText="1"/>
      <protection locked="0"/>
    </xf>
    <xf numFmtId="0" fontId="18" fillId="0" borderId="10" xfId="0" applyFont="1" applyBorder="1" applyAlignment="1" applyProtection="1">
      <alignment horizontal="justify" vertical="center" wrapText="1"/>
      <protection locked="0"/>
    </xf>
    <xf numFmtId="0" fontId="7" fillId="10" borderId="16" xfId="0" applyFont="1" applyFill="1" applyBorder="1" applyAlignment="1" applyProtection="1">
      <alignment horizontal="center" vertical="center" wrapText="1"/>
      <protection locked="0"/>
    </xf>
    <xf numFmtId="0" fontId="7" fillId="10" borderId="0" xfId="0" applyFont="1" applyFill="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18" fillId="0" borderId="14" xfId="0" applyFont="1" applyBorder="1" applyAlignment="1" applyProtection="1">
      <alignment horizontal="left" vertical="center" wrapText="1"/>
      <protection locked="0"/>
    </xf>
    <xf numFmtId="0" fontId="18" fillId="0" borderId="43" xfId="0" applyFont="1" applyBorder="1" applyAlignment="1" applyProtection="1">
      <alignment horizontal="left" vertical="center" wrapText="1"/>
      <protection locked="0"/>
    </xf>
    <xf numFmtId="0" fontId="7" fillId="10" borderId="1" xfId="0" applyFont="1" applyFill="1" applyBorder="1" applyAlignment="1" applyProtection="1">
      <alignment horizontal="center" vertical="center" wrapText="1"/>
      <protection locked="0"/>
    </xf>
    <xf numFmtId="0" fontId="7" fillId="10" borderId="2" xfId="0" applyFont="1" applyFill="1" applyBorder="1" applyAlignment="1" applyProtection="1">
      <alignment horizontal="center" vertical="center" wrapText="1"/>
      <protection locked="0"/>
    </xf>
    <xf numFmtId="0" fontId="7" fillId="10" borderId="3" xfId="0" applyFont="1" applyFill="1" applyBorder="1" applyAlignment="1" applyProtection="1">
      <alignment horizontal="center" vertical="center" wrapText="1"/>
      <protection locked="0"/>
    </xf>
    <xf numFmtId="0" fontId="8" fillId="6" borderId="21" xfId="0" applyFont="1" applyFill="1" applyBorder="1" applyAlignment="1">
      <alignment horizontal="center" vertical="center" wrapText="1"/>
    </xf>
    <xf numFmtId="0" fontId="0" fillId="3" borderId="16" xfId="0" applyFill="1" applyBorder="1" applyAlignment="1">
      <alignment horizontal="center"/>
    </xf>
    <xf numFmtId="0" fontId="0" fillId="3" borderId="0" xfId="0" applyFill="1" applyAlignment="1">
      <alignment horizontal="center"/>
    </xf>
    <xf numFmtId="0" fontId="0" fillId="3" borderId="17" xfId="0" applyFill="1" applyBorder="1" applyAlignment="1">
      <alignment horizontal="center"/>
    </xf>
    <xf numFmtId="0" fontId="5" fillId="4" borderId="16" xfId="0" applyFont="1" applyFill="1" applyBorder="1" applyAlignment="1">
      <alignment horizontal="left" vertical="center"/>
    </xf>
    <xf numFmtId="0" fontId="5" fillId="4" borderId="0" xfId="0" applyFont="1" applyFill="1" applyAlignment="1">
      <alignment horizontal="left" vertical="center"/>
    </xf>
    <xf numFmtId="0" fontId="5" fillId="4" borderId="17" xfId="0" applyFont="1" applyFill="1" applyBorder="1" applyAlignment="1">
      <alignment horizontal="left" vertical="center"/>
    </xf>
    <xf numFmtId="0" fontId="6" fillId="5" borderId="16" xfId="0" applyFont="1" applyFill="1" applyBorder="1" applyAlignment="1">
      <alignment horizontal="left" vertical="center"/>
    </xf>
    <xf numFmtId="0" fontId="6" fillId="5" borderId="0" xfId="0" applyFont="1" applyFill="1" applyAlignment="1">
      <alignment horizontal="left" vertical="center"/>
    </xf>
    <xf numFmtId="0" fontId="6" fillId="5" borderId="17" xfId="0" applyFont="1" applyFill="1" applyBorder="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2" fillId="2" borderId="4"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5" xfId="0" applyFont="1" applyFill="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5" xfId="0" applyBorder="1" applyAlignment="1">
      <alignment horizontal="center"/>
    </xf>
    <xf numFmtId="49" fontId="18" fillId="0" borderId="18" xfId="0" quotePrefix="1" applyNumberFormat="1" applyFont="1" applyBorder="1" applyAlignment="1" applyProtection="1">
      <alignment horizontal="left" vertical="center" wrapText="1"/>
      <protection locked="0"/>
    </xf>
    <xf numFmtId="49" fontId="18" fillId="0" borderId="19" xfId="0" quotePrefix="1" applyNumberFormat="1" applyFont="1" applyBorder="1" applyAlignment="1" applyProtection="1">
      <alignment horizontal="left" vertical="center" wrapText="1"/>
      <protection locked="0"/>
    </xf>
    <xf numFmtId="49" fontId="18" fillId="0" borderId="20" xfId="0" quotePrefix="1" applyNumberFormat="1" applyFont="1" applyBorder="1" applyAlignment="1" applyProtection="1">
      <alignment horizontal="left" vertical="center" wrapText="1"/>
      <protection locked="0"/>
    </xf>
    <xf numFmtId="0" fontId="18" fillId="0" borderId="18" xfId="0" applyFont="1" applyBorder="1" applyAlignment="1" applyProtection="1">
      <alignment horizontal="justify" vertical="center" wrapText="1"/>
      <protection locked="0"/>
    </xf>
    <xf numFmtId="0" fontId="18" fillId="0" borderId="19" xfId="0" applyFont="1" applyBorder="1" applyAlignment="1" applyProtection="1">
      <alignment horizontal="justify" vertical="center" wrapText="1"/>
      <protection locked="0"/>
    </xf>
    <xf numFmtId="0" fontId="18" fillId="0" borderId="20" xfId="0" applyFont="1" applyBorder="1" applyAlignment="1" applyProtection="1">
      <alignment horizontal="justify" vertical="center" wrapText="1"/>
      <protection locked="0"/>
    </xf>
    <xf numFmtId="0" fontId="3" fillId="9" borderId="38" xfId="0" applyFont="1" applyFill="1" applyBorder="1" applyAlignment="1">
      <alignment horizontal="center" vertical="top" wrapText="1"/>
    </xf>
    <xf numFmtId="0" fontId="3" fillId="9" borderId="39" xfId="0" applyFont="1" applyFill="1" applyBorder="1" applyAlignment="1">
      <alignment horizontal="center" vertical="top" wrapText="1"/>
    </xf>
    <xf numFmtId="0" fontId="3" fillId="9" borderId="40" xfId="0" applyFont="1" applyFill="1" applyBorder="1" applyAlignment="1">
      <alignment horizontal="center" vertical="top" wrapText="1"/>
    </xf>
    <xf numFmtId="0" fontId="18" fillId="0" borderId="0" xfId="0" applyFont="1" applyAlignment="1" applyProtection="1">
      <alignment horizontal="left" vertical="center" wrapText="1"/>
      <protection locked="0"/>
    </xf>
    <xf numFmtId="0" fontId="18" fillId="0" borderId="17" xfId="0" applyFont="1" applyBorder="1" applyAlignment="1" applyProtection="1">
      <alignment horizontal="left" vertical="center" wrapText="1"/>
      <protection locked="0"/>
    </xf>
    <xf numFmtId="0" fontId="11" fillId="6" borderId="22" xfId="0" applyFont="1" applyFill="1" applyBorder="1" applyAlignment="1">
      <alignment horizontal="center" vertical="center" wrapText="1" readingOrder="1"/>
    </xf>
    <xf numFmtId="0" fontId="11" fillId="6" borderId="23" xfId="0" applyFont="1" applyFill="1" applyBorder="1" applyAlignment="1">
      <alignment horizontal="center" vertical="center" wrapText="1" readingOrder="1"/>
    </xf>
    <xf numFmtId="0" fontId="11" fillId="6" borderId="24" xfId="0" applyFont="1" applyFill="1" applyBorder="1" applyAlignment="1">
      <alignment horizontal="center" vertical="center" wrapText="1" readingOrder="1"/>
    </xf>
    <xf numFmtId="0" fontId="11" fillId="6" borderId="25" xfId="0" applyFont="1" applyFill="1" applyBorder="1" applyAlignment="1">
      <alignment horizontal="center" vertical="center" wrapText="1" readingOrder="1"/>
    </xf>
    <xf numFmtId="0" fontId="11" fillId="6" borderId="37" xfId="0" applyFont="1" applyFill="1" applyBorder="1" applyAlignment="1">
      <alignment horizontal="center" vertical="center" wrapText="1" readingOrder="1"/>
    </xf>
    <xf numFmtId="0" fontId="12" fillId="8" borderId="27" xfId="0" applyFont="1" applyFill="1" applyBorder="1" applyAlignment="1">
      <alignment horizontal="center" vertical="center" wrapText="1" readingOrder="1"/>
    </xf>
    <xf numFmtId="0" fontId="9" fillId="6" borderId="27" xfId="0" applyFont="1" applyFill="1" applyBorder="1" applyAlignment="1">
      <alignment vertical="top" wrapText="1"/>
    </xf>
    <xf numFmtId="0" fontId="9" fillId="6" borderId="28" xfId="0" applyFont="1" applyFill="1" applyBorder="1" applyAlignment="1">
      <alignment vertical="top" wrapText="1"/>
    </xf>
    <xf numFmtId="39" fontId="9" fillId="0" borderId="24" xfId="1" applyNumberFormat="1" applyFont="1" applyFill="1" applyBorder="1" applyAlignment="1" applyProtection="1">
      <alignment horizontal="center" vertical="center" wrapText="1" readingOrder="1"/>
      <protection locked="0"/>
    </xf>
    <xf numFmtId="39" fontId="9" fillId="0" borderId="37" xfId="1" applyNumberFormat="1" applyFont="1" applyFill="1" applyBorder="1" applyAlignment="1" applyProtection="1">
      <alignment horizontal="center" vertical="center" wrapText="1" readingOrder="1"/>
      <protection locked="0"/>
    </xf>
    <xf numFmtId="39" fontId="9" fillId="0" borderId="23" xfId="1" applyNumberFormat="1" applyFont="1" applyFill="1" applyBorder="1" applyAlignment="1" applyProtection="1">
      <alignment horizontal="center" vertical="center" wrapText="1" readingOrder="1"/>
      <protection locked="0"/>
    </xf>
    <xf numFmtId="0" fontId="18" fillId="0" borderId="34" xfId="0" applyFont="1" applyBorder="1" applyAlignment="1" applyProtection="1">
      <alignment horizontal="left" vertical="center" wrapText="1"/>
      <protection locked="0"/>
    </xf>
    <xf numFmtId="0" fontId="18" fillId="0" borderId="35" xfId="0" applyFont="1" applyBorder="1" applyAlignment="1" applyProtection="1">
      <alignment horizontal="left" vertical="center" wrapText="1"/>
      <protection locked="0"/>
    </xf>
    <xf numFmtId="0" fontId="18" fillId="0" borderId="36" xfId="0" applyFont="1" applyBorder="1" applyAlignment="1" applyProtection="1">
      <alignment horizontal="left" vertical="center" wrapText="1"/>
      <protection locked="0"/>
    </xf>
    <xf numFmtId="0" fontId="6" fillId="5" borderId="16"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7" xfId="0" applyFont="1" applyFill="1" applyBorder="1" applyAlignment="1">
      <alignment horizontal="left" vertical="center" wrapText="1"/>
    </xf>
    <xf numFmtId="0" fontId="16" fillId="0" borderId="0" xfId="0" applyFont="1" applyAlignment="1">
      <alignment horizontal="left" vertical="center" wrapText="1"/>
    </xf>
    <xf numFmtId="39" fontId="9" fillId="0" borderId="26" xfId="1" applyNumberFormat="1" applyFont="1" applyFill="1" applyBorder="1" applyAlignment="1" applyProtection="1">
      <alignment horizontal="center" vertical="center" wrapText="1" readingOrder="1"/>
      <protection locked="0"/>
    </xf>
    <xf numFmtId="39" fontId="9" fillId="0" borderId="27" xfId="1" applyNumberFormat="1" applyFont="1" applyFill="1" applyBorder="1" applyAlignment="1" applyProtection="1">
      <alignment horizontal="center" vertical="center" wrapText="1" readingOrder="1"/>
      <protection locked="0"/>
    </xf>
    <xf numFmtId="10" fontId="9" fillId="0" borderId="27" xfId="2" applyNumberFormat="1" applyFont="1" applyFill="1" applyBorder="1" applyAlignment="1" applyProtection="1">
      <alignment horizontal="center" vertical="center" wrapText="1" readingOrder="1"/>
    </xf>
    <xf numFmtId="10" fontId="9" fillId="0" borderId="28" xfId="2" applyNumberFormat="1" applyFont="1" applyFill="1" applyBorder="1" applyAlignment="1" applyProtection="1">
      <alignment horizontal="center" vertical="center" wrapText="1" readingOrder="1"/>
    </xf>
    <xf numFmtId="0" fontId="7" fillId="0" borderId="4" xfId="0" applyFont="1" applyBorder="1" applyAlignment="1" applyProtection="1">
      <alignment horizontal="center"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24848</xdr:colOff>
      <xdr:row>0</xdr:row>
      <xdr:rowOff>82825</xdr:rowOff>
    </xdr:from>
    <xdr:to>
      <xdr:col>0</xdr:col>
      <xdr:colOff>1308651</xdr:colOff>
      <xdr:row>2</xdr:row>
      <xdr:rowOff>140114</xdr:rowOff>
    </xdr:to>
    <xdr:pic>
      <xdr:nvPicPr>
        <xdr:cNvPr id="4" name="Picture 3">
          <a:extLst>
            <a:ext uri="{FF2B5EF4-FFF2-40B4-BE49-F238E27FC236}">
              <a16:creationId xmlns:a16="http://schemas.microsoft.com/office/drawing/2014/main" id="{B8557EC8-8016-2402-E3E7-A8E280505CAE}"/>
            </a:ext>
          </a:extLst>
        </xdr:cNvPr>
        <xdr:cNvPicPr>
          <a:picLocks noChangeAspect="1"/>
        </xdr:cNvPicPr>
      </xdr:nvPicPr>
      <xdr:blipFill>
        <a:blip xmlns:r="http://schemas.openxmlformats.org/officeDocument/2006/relationships" r:embed="rId1"/>
        <a:stretch>
          <a:fillRect/>
        </a:stretch>
      </xdr:blipFill>
      <xdr:spPr>
        <a:xfrm>
          <a:off x="24848" y="82825"/>
          <a:ext cx="1283803" cy="794441"/>
        </a:xfrm>
        <a:prstGeom prst="rect">
          <a:avLst/>
        </a:prstGeom>
      </xdr:spPr>
    </xdr:pic>
    <xdr:clientData/>
  </xdr:twoCellAnchor>
  <xdr:twoCellAnchor>
    <xdr:from>
      <xdr:col>10</xdr:col>
      <xdr:colOff>182218</xdr:colOff>
      <xdr:row>33</xdr:row>
      <xdr:rowOff>74544</xdr:rowOff>
    </xdr:from>
    <xdr:to>
      <xdr:col>18</xdr:col>
      <xdr:colOff>306457</xdr:colOff>
      <xdr:row>36</xdr:row>
      <xdr:rowOff>302560</xdr:rowOff>
    </xdr:to>
    <xdr:sp macro="" textlink="">
      <xdr:nvSpPr>
        <xdr:cNvPr id="2" name="CuadroTexto 1">
          <a:extLst>
            <a:ext uri="{FF2B5EF4-FFF2-40B4-BE49-F238E27FC236}">
              <a16:creationId xmlns:a16="http://schemas.microsoft.com/office/drawing/2014/main" id="{BB5AE634-86E2-E72A-6787-FA84E7A1C999}"/>
            </a:ext>
          </a:extLst>
        </xdr:cNvPr>
        <xdr:cNvSpPr txBox="1"/>
      </xdr:nvSpPr>
      <xdr:spPr>
        <a:xfrm>
          <a:off x="8866777" y="10832191"/>
          <a:ext cx="4561768" cy="42173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a:t>En cuanto al estatus de convocatorias tenemos lo siguiente:</a:t>
          </a:r>
        </a:p>
        <a:p>
          <a:r>
            <a:rPr lang="es-DO" sz="1100"/>
            <a:t>* Convocatoria San Juan, en la cual se recibieron 34 proyectos, con una bonificación adjudicada de RD$ 14,019,315.00.</a:t>
          </a:r>
        </a:p>
        <a:p>
          <a:r>
            <a:rPr lang="es-DO" sz="1100"/>
            <a:t>  - &gt; 30 proyectos bonificados.</a:t>
          </a:r>
        </a:p>
        <a:p>
          <a:r>
            <a:rPr lang="es-DO" sz="1100"/>
            <a:t>  - &gt; 4 proyectos desestimados.</a:t>
          </a:r>
        </a:p>
        <a:p>
          <a:r>
            <a:rPr lang="es-DO" sz="1100"/>
            <a:t>  - &gt; 5 proyectos en ejecución actualmente</a:t>
          </a:r>
        </a:p>
        <a:p>
          <a:endParaRPr lang="es-DO" sz="1100"/>
        </a:p>
        <a:p>
          <a:r>
            <a:rPr lang="es-DO" sz="1100"/>
            <a:t>* Convocatoria Azua, en la cual se recibieron 69 proyectos, con una bonificación adjudicada de RD$ 20,821,758.18.</a:t>
          </a:r>
        </a:p>
        <a:p>
          <a:r>
            <a:rPr lang="es-DO" sz="1100"/>
            <a:t>  - &gt; 36 proyectos fueron bonificados</a:t>
          </a:r>
        </a:p>
        <a:p>
          <a:r>
            <a:rPr lang="es-DO" sz="1100"/>
            <a:t>  - &gt; 33 proyectos fueron desestimados.</a:t>
          </a:r>
        </a:p>
        <a:p>
          <a:endParaRPr lang="es-DO" sz="1100"/>
        </a:p>
        <a:p>
          <a:r>
            <a:rPr lang="es-DO" sz="1100"/>
            <a:t>* Convocatoria Mao - Santiago Rodríguez, en la cual se recibieron 18 proyectos, hasta ahora con una bonificación adjudicada de RD$ 6,761,557.00.</a:t>
          </a:r>
        </a:p>
        <a:p>
          <a:r>
            <a:rPr lang="es-DO" sz="1100"/>
            <a:t>  - &gt; 8 proyectos desestimados</a:t>
          </a:r>
        </a:p>
        <a:p>
          <a:r>
            <a:rPr lang="es-DO" sz="1100"/>
            <a:t>  - &gt; 10 en proceso de revisión actual.</a:t>
          </a:r>
        </a:p>
        <a:p>
          <a:endParaRPr lang="es-DO" sz="1100"/>
        </a:p>
        <a:p>
          <a:r>
            <a:rPr lang="es-DO" sz="1100"/>
            <a:t>* Convocatoria Bahoruco Independencia, en la cual se recibieron 33 proyectos (en fase inicial de clasificación)</a:t>
          </a:r>
        </a:p>
        <a:p>
          <a:r>
            <a:rPr lang="es-DO" sz="1100"/>
            <a:t>  - &gt; 1 proyecto desestimado hasta el momento.</a:t>
          </a:r>
        </a:p>
        <a:p>
          <a:endParaRPr lang="es-DO" sz="1100"/>
        </a:p>
        <a:p>
          <a:r>
            <a:rPr lang="es-DO" sz="1100"/>
            <a:t>* Convocatoria Dajabón - Montecristi, la cual cierra el viernes 6 de febrero de 2026.</a:t>
          </a:r>
        </a:p>
      </xdr:txBody>
    </xdr:sp>
    <xdr:clientData/>
  </xdr:twoCellAnchor>
  <xdr:twoCellAnchor>
    <xdr:from>
      <xdr:col>0</xdr:col>
      <xdr:colOff>1143000</xdr:colOff>
      <xdr:row>51</xdr:row>
      <xdr:rowOff>179294</xdr:rowOff>
    </xdr:from>
    <xdr:to>
      <xdr:col>3</xdr:col>
      <xdr:colOff>277619</xdr:colOff>
      <xdr:row>59</xdr:row>
      <xdr:rowOff>82476</xdr:rowOff>
    </xdr:to>
    <xdr:grpSp>
      <xdr:nvGrpSpPr>
        <xdr:cNvPr id="3" name="Grupo 2">
          <a:extLst>
            <a:ext uri="{FF2B5EF4-FFF2-40B4-BE49-F238E27FC236}">
              <a16:creationId xmlns:a16="http://schemas.microsoft.com/office/drawing/2014/main" id="{D10C97E1-3FED-4DC7-999B-C599E85AD56E}"/>
            </a:ext>
          </a:extLst>
        </xdr:cNvPr>
        <xdr:cNvGrpSpPr/>
      </xdr:nvGrpSpPr>
      <xdr:grpSpPr>
        <a:xfrm>
          <a:off x="1143000" y="30784104"/>
          <a:ext cx="2517636" cy="1466596"/>
          <a:chOff x="0" y="0"/>
          <a:chExt cx="2719704" cy="1418920"/>
        </a:xfrm>
      </xdr:grpSpPr>
      <xdr:pic>
        <xdr:nvPicPr>
          <xdr:cNvPr id="5" name="Imagen 4" descr="Imagen que contiene Texto&#10;&#10;Descripción generada automáticamente">
            <a:extLst>
              <a:ext uri="{FF2B5EF4-FFF2-40B4-BE49-F238E27FC236}">
                <a16:creationId xmlns:a16="http://schemas.microsoft.com/office/drawing/2014/main" id="{7C377ED4-44BC-5C1A-C523-6443EFDEFE6A}"/>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1053388" y="0"/>
            <a:ext cx="1475853" cy="1191895"/>
          </a:xfrm>
          <a:prstGeom prst="rect">
            <a:avLst/>
          </a:prstGeom>
        </xdr:spPr>
      </xdr:pic>
      <xdr:sp macro="" textlink="">
        <xdr:nvSpPr>
          <xdr:cNvPr id="6" name="Cuadro de texto 2">
            <a:extLst>
              <a:ext uri="{FF2B5EF4-FFF2-40B4-BE49-F238E27FC236}">
                <a16:creationId xmlns:a16="http://schemas.microsoft.com/office/drawing/2014/main" id="{6E6E6177-7D14-1F1A-9212-7D1BFEE444F9}"/>
              </a:ext>
            </a:extLst>
          </xdr:cNvPr>
          <xdr:cNvSpPr txBox="1">
            <a:spLocks noChangeArrowheads="1"/>
          </xdr:cNvSpPr>
        </xdr:nvSpPr>
        <xdr:spPr bwMode="auto">
          <a:xfrm>
            <a:off x="0" y="643586"/>
            <a:ext cx="2719704" cy="775334"/>
          </a:xfrm>
          <a:prstGeom prst="rect">
            <a:avLst/>
          </a:prstGeom>
          <a:noFill/>
          <a:ln w="9525">
            <a:noFill/>
            <a:miter lim="800000"/>
            <a:headEnd/>
            <a:tailEnd/>
          </a:ln>
        </xdr:spPr>
        <xdr:txBody>
          <a:bodyPr rot="0" vert="horz" wrap="square" lIns="91440" tIns="45720" rIns="91440" bIns="45720" anchor="t" anchorCtr="0">
            <a:spAutoFit/>
          </a:bodyPr>
          <a:lstStyle/>
          <a:p>
            <a:pPr algn="ctr">
              <a:buNone/>
            </a:pP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buNone/>
            </a:pPr>
            <a:r>
              <a:rPr lang="es-DO" sz="1100" b="1">
                <a:effectLst/>
                <a:latin typeface="Times New Roman" panose="02020603050405020304" pitchFamily="18" charset="0"/>
                <a:ea typeface="Calibri" panose="020F0502020204030204" pitchFamily="34" charset="0"/>
                <a:cs typeface="Times New Roman" panose="02020603050405020304" pitchFamily="18" charset="0"/>
              </a:rPr>
              <a:t>Junior Collado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buNone/>
            </a:pPr>
            <a:r>
              <a:rPr lang="es-DO" sz="1100">
                <a:effectLst/>
                <a:latin typeface="Times New Roman" panose="02020603050405020304" pitchFamily="18" charset="0"/>
                <a:ea typeface="Calibri" panose="020F0502020204030204" pitchFamily="34" charset="0"/>
                <a:cs typeface="Times New Roman" panose="02020603050405020304" pitchFamily="18" charset="0"/>
              </a:rPr>
              <a:t>Enc. Div. Formulación, Evaluación y Seguimiento Planes, Programas y Proyectos</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7" name="Imagen 6" descr="Imagen que contiene vuelo, humo&#10;&#10;Descripción generada automáticamente">
            <a:extLst>
              <a:ext uri="{FF2B5EF4-FFF2-40B4-BE49-F238E27FC236}">
                <a16:creationId xmlns:a16="http://schemas.microsoft.com/office/drawing/2014/main" id="{EE29BE64-97B6-0296-38CA-EF138EA2D4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aturation sat="300000"/>
                    </a14:imgEffect>
                  </a14:imgLayer>
                </a14:imgProps>
              </a:ext>
              <a:ext uri="{28A0092B-C50C-407E-A947-70E740481C1C}">
                <a14:useLocalDpi xmlns:a14="http://schemas.microsoft.com/office/drawing/2010/main" val="0"/>
              </a:ext>
            </a:extLst>
          </a:blip>
          <a:stretch>
            <a:fillRect/>
          </a:stretch>
        </xdr:blipFill>
        <xdr:spPr>
          <a:xfrm>
            <a:off x="731520" y="131673"/>
            <a:ext cx="1080770" cy="751205"/>
          </a:xfrm>
          <a:prstGeom prst="rect">
            <a:avLst/>
          </a:prstGeom>
        </xdr:spPr>
      </xdr:pic>
    </xdr:grpSp>
    <xdr:clientData/>
  </xdr:twoCellAnchor>
  <xdr:twoCellAnchor>
    <xdr:from>
      <xdr:col>3</xdr:col>
      <xdr:colOff>647189</xdr:colOff>
      <xdr:row>51</xdr:row>
      <xdr:rowOff>183739</xdr:rowOff>
    </xdr:from>
    <xdr:to>
      <xdr:col>7</xdr:col>
      <xdr:colOff>139107</xdr:colOff>
      <xdr:row>59</xdr:row>
      <xdr:rowOff>28501</xdr:rowOff>
    </xdr:to>
    <xdr:grpSp>
      <xdr:nvGrpSpPr>
        <xdr:cNvPr id="8" name="Grupo 7">
          <a:extLst>
            <a:ext uri="{FF2B5EF4-FFF2-40B4-BE49-F238E27FC236}">
              <a16:creationId xmlns:a16="http://schemas.microsoft.com/office/drawing/2014/main" id="{D2FD00DF-1FF2-447C-AEE3-CF8E077D2443}"/>
            </a:ext>
          </a:extLst>
        </xdr:cNvPr>
        <xdr:cNvGrpSpPr/>
      </xdr:nvGrpSpPr>
      <xdr:grpSpPr>
        <a:xfrm>
          <a:off x="4030206" y="30788549"/>
          <a:ext cx="2638453" cy="1408176"/>
          <a:chOff x="0" y="0"/>
          <a:chExt cx="2959380" cy="1360170"/>
        </a:xfrm>
      </xdr:grpSpPr>
      <xdr:pic>
        <xdr:nvPicPr>
          <xdr:cNvPr id="9" name="Imagen 8" descr="Imagen que contiene Diagrama&#10;&#10;Descripción generada automáticamente">
            <a:extLst>
              <a:ext uri="{FF2B5EF4-FFF2-40B4-BE49-F238E27FC236}">
                <a16:creationId xmlns:a16="http://schemas.microsoft.com/office/drawing/2014/main" id="{9EC0118C-072A-A6F6-2A8D-B1F20DE0CC5C}"/>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316736" y="0"/>
            <a:ext cx="1642644" cy="1360170"/>
          </a:xfrm>
          <a:prstGeom prst="rect">
            <a:avLst/>
          </a:prstGeom>
        </xdr:spPr>
      </xdr:pic>
      <xdr:sp macro="" textlink="">
        <xdr:nvSpPr>
          <xdr:cNvPr id="10" name="Cuadro de texto 2">
            <a:extLst>
              <a:ext uri="{FF2B5EF4-FFF2-40B4-BE49-F238E27FC236}">
                <a16:creationId xmlns:a16="http://schemas.microsoft.com/office/drawing/2014/main" id="{24F718A8-B147-EC6F-4DA2-1A281F479452}"/>
              </a:ext>
            </a:extLst>
          </xdr:cNvPr>
          <xdr:cNvSpPr txBox="1">
            <a:spLocks noChangeArrowheads="1"/>
          </xdr:cNvSpPr>
        </xdr:nvSpPr>
        <xdr:spPr bwMode="auto">
          <a:xfrm>
            <a:off x="0" y="672825"/>
            <a:ext cx="2719704" cy="614679"/>
          </a:xfrm>
          <a:prstGeom prst="rect">
            <a:avLst/>
          </a:prstGeom>
          <a:noFill/>
          <a:ln w="9525">
            <a:noFill/>
            <a:miter lim="800000"/>
            <a:headEnd/>
            <a:tailEnd/>
          </a:ln>
        </xdr:spPr>
        <xdr:txBody>
          <a:bodyPr rot="0" vert="horz" wrap="square" lIns="91440" tIns="45720" rIns="91440" bIns="45720" anchor="t" anchorCtr="0">
            <a:spAutoFit/>
          </a:bodyPr>
          <a:lstStyle/>
          <a:p>
            <a:pPr algn="ctr">
              <a:buNone/>
            </a:pP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buNone/>
            </a:pPr>
            <a:r>
              <a:rPr lang="es-DO" sz="1100" b="1">
                <a:effectLst/>
                <a:latin typeface="Times New Roman" panose="02020603050405020304" pitchFamily="18" charset="0"/>
                <a:ea typeface="Calibri" panose="020F0502020204030204" pitchFamily="34" charset="0"/>
                <a:cs typeface="Times New Roman" panose="02020603050405020304" pitchFamily="18" charset="0"/>
              </a:rPr>
              <a:t>Manuel Mejía</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buNone/>
            </a:pPr>
            <a:r>
              <a:rPr lang="es-DO" sz="1100">
                <a:effectLst/>
                <a:latin typeface="Times New Roman" panose="02020603050405020304" pitchFamily="18" charset="0"/>
                <a:ea typeface="Calibri" panose="020F0502020204030204" pitchFamily="34" charset="0"/>
                <a:cs typeface="Times New Roman" panose="02020603050405020304" pitchFamily="18" charset="0"/>
              </a:rPr>
              <a:t>Director Planificación y Desarrollo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1" name="Imagen 10" descr="Imagen en blanco y negro&#10;&#10;Descripción generada automáticamente con confianza baja">
            <a:extLst>
              <a:ext uri="{FF2B5EF4-FFF2-40B4-BE49-F238E27FC236}">
                <a16:creationId xmlns:a16="http://schemas.microsoft.com/office/drawing/2014/main" id="{C2BE9CBB-AD7B-FBEA-74FF-9593695B33B4}"/>
              </a:ext>
            </a:extLst>
          </xdr:cNvPr>
          <xdr:cNvPicPr>
            <a:picLocks noChangeAspect="1"/>
          </xdr:cNvPicPr>
        </xdr:nvPicPr>
        <xdr:blipFill>
          <a:blip xmlns:r="http://schemas.openxmlformats.org/officeDocument/2006/relationships" r:embed="rId7">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621792" y="468173"/>
            <a:ext cx="1513840" cy="694055"/>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1" totalsRowShown="0" headerRowDxfId="14" dataDxfId="12" headerRowBorderDxfId="13" tableBorderDxfId="11" totalsRowBorderDxfId="10">
  <tableColumns count="10">
    <tableColumn id="2" xr3:uid="{00000000-0010-0000-0000-000002000000}" name="Indicador" dataDxfId="9"/>
    <tableColumn id="1" xr3:uid="{00000000-0010-0000-0000-000001000000}" name="Producto"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I=E/C" dataDxfId="1">
      <calculatedColumnFormula>Tabla1[[#This Row],[Física 
(E)]]/Tabla1[[#This Row],[Física
(C)]]</calculatedColumnFormula>
    </tableColumn>
    <tableColumn id="8" xr3:uid="{00000000-0010-0000-0000-000008000000}" name="Financiero _x000a_(%) _x000a_J=H/D" dataDxfId="0">
      <calculatedColumnFormula>+Tabla1[[#This Row],[Financiera 
 (F)]]/Tabla1[[#This Row],[Financiera
(D)]]*100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R55"/>
  <sheetViews>
    <sheetView showGridLines="0" tabSelected="1" topLeftCell="B48" zoomScale="145" zoomScaleNormal="145" zoomScaleSheetLayoutView="85" workbookViewId="0">
      <selection activeCell="R55" sqref="R55"/>
    </sheetView>
  </sheetViews>
  <sheetFormatPr baseColWidth="10" defaultColWidth="11.42578125" defaultRowHeight="15" x14ac:dyDescent="0.25"/>
  <cols>
    <col min="1" max="1" width="20" style="3" customWidth="1"/>
    <col min="2" max="2" width="19.7109375" style="3" customWidth="1"/>
    <col min="3" max="3" width="11" style="3" customWidth="1"/>
    <col min="4" max="4" width="12.42578125" style="3" customWidth="1"/>
    <col min="5" max="5" width="10" style="3" customWidth="1"/>
    <col min="6" max="6" width="15.140625" style="3" customWidth="1"/>
    <col min="7" max="7" width="9.5703125" style="3" customWidth="1"/>
    <col min="8" max="8" width="13" style="3" customWidth="1"/>
    <col min="9" max="9" width="9.140625" style="3" customWidth="1"/>
    <col min="10" max="10" width="10.42578125" style="3" customWidth="1"/>
    <col min="11" max="11" width="15.85546875" customWidth="1"/>
    <col min="12" max="12" width="15.7109375" hidden="1" customWidth="1"/>
    <col min="13" max="13" width="28.85546875" hidden="1" customWidth="1"/>
    <col min="14" max="15" width="0" hidden="1" customWidth="1"/>
    <col min="16" max="16" width="19.7109375" bestFit="1" customWidth="1"/>
    <col min="17" max="17" width="14.85546875" customWidth="1"/>
    <col min="18" max="18" width="16.28515625" bestFit="1" customWidth="1"/>
  </cols>
  <sheetData>
    <row r="1" spans="1:10" ht="33.4" customHeight="1" thickBot="1" x14ac:dyDescent="0.3">
      <c r="A1" s="90"/>
      <c r="B1" s="71" t="s">
        <v>81</v>
      </c>
      <c r="C1" s="72"/>
      <c r="D1" s="72"/>
      <c r="E1" s="72"/>
      <c r="F1" s="72"/>
      <c r="G1" s="72"/>
      <c r="H1" s="72"/>
      <c r="I1" s="72"/>
      <c r="J1" s="73"/>
    </row>
    <row r="2" spans="1:10" ht="24.75" customHeight="1" thickBot="1" x14ac:dyDescent="0.3">
      <c r="A2" s="91"/>
      <c r="B2" s="74" t="s">
        <v>0</v>
      </c>
      <c r="C2" s="75"/>
      <c r="D2" s="74" t="s">
        <v>1</v>
      </c>
      <c r="E2" s="75"/>
      <c r="F2" s="75"/>
      <c r="G2" s="75"/>
      <c r="H2" s="76"/>
      <c r="I2" s="25" t="s">
        <v>2</v>
      </c>
      <c r="J2" s="26" t="s">
        <v>3</v>
      </c>
    </row>
    <row r="3" spans="1:10" ht="17.25" customHeight="1" thickBot="1" x14ac:dyDescent="0.3">
      <c r="A3" s="92"/>
      <c r="B3" s="77" t="s">
        <v>4</v>
      </c>
      <c r="C3" s="78"/>
      <c r="D3" s="77"/>
      <c r="E3" s="78"/>
      <c r="F3" s="78"/>
      <c r="G3" s="78"/>
      <c r="H3" s="79"/>
      <c r="I3" s="27"/>
      <c r="J3" s="28"/>
    </row>
    <row r="4" spans="1:10" ht="3.75" customHeight="1" x14ac:dyDescent="0.25">
      <c r="A4" s="80"/>
      <c r="B4" s="81"/>
      <c r="C4" s="81"/>
      <c r="D4" s="82"/>
      <c r="E4" s="82"/>
      <c r="F4" s="82"/>
      <c r="G4" s="82"/>
      <c r="H4" s="82"/>
      <c r="I4" s="81"/>
      <c r="J4" s="83"/>
    </row>
    <row r="5" spans="1:10" ht="3" customHeight="1" x14ac:dyDescent="0.25">
      <c r="A5" s="62"/>
      <c r="B5" s="63"/>
      <c r="C5" s="63"/>
      <c r="D5" s="63"/>
      <c r="E5" s="63"/>
      <c r="F5" s="63"/>
      <c r="G5" s="63"/>
      <c r="H5" s="63"/>
      <c r="I5" s="63"/>
      <c r="J5" s="64"/>
    </row>
    <row r="6" spans="1:10" ht="15.75" x14ac:dyDescent="0.25">
      <c r="A6" s="65" t="s">
        <v>67</v>
      </c>
      <c r="B6" s="66"/>
      <c r="C6" s="66"/>
      <c r="D6" s="66"/>
      <c r="E6" s="66"/>
      <c r="F6" s="66"/>
      <c r="G6" s="66"/>
      <c r="H6" s="66"/>
      <c r="I6" s="66"/>
      <c r="J6" s="67"/>
    </row>
    <row r="7" spans="1:10" ht="15.75" x14ac:dyDescent="0.25">
      <c r="A7" s="68" t="s">
        <v>5</v>
      </c>
      <c r="B7" s="69"/>
      <c r="C7" s="69"/>
      <c r="D7" s="69"/>
      <c r="E7" s="69"/>
      <c r="F7" s="69"/>
      <c r="G7" s="69"/>
      <c r="H7" s="69"/>
      <c r="I7" s="69"/>
      <c r="J7" s="70"/>
    </row>
    <row r="8" spans="1:10" x14ac:dyDescent="0.25">
      <c r="A8" s="1" t="s">
        <v>6</v>
      </c>
      <c r="B8" s="84" t="s">
        <v>7</v>
      </c>
      <c r="C8" s="85"/>
      <c r="D8" s="85"/>
      <c r="E8" s="85"/>
      <c r="F8" s="85"/>
      <c r="G8" s="85"/>
      <c r="H8" s="85"/>
      <c r="I8" s="85"/>
      <c r="J8" s="86"/>
    </row>
    <row r="9" spans="1:10" ht="15" customHeight="1" x14ac:dyDescent="0.25">
      <c r="A9" s="17" t="s">
        <v>8</v>
      </c>
      <c r="B9" s="84" t="s">
        <v>9</v>
      </c>
      <c r="C9" s="85"/>
      <c r="D9" s="85"/>
      <c r="E9" s="85"/>
      <c r="F9" s="85"/>
      <c r="G9" s="85"/>
      <c r="H9" s="85"/>
      <c r="I9" s="85"/>
      <c r="J9" s="86"/>
    </row>
    <row r="10" spans="1:10" ht="17.25" customHeight="1" x14ac:dyDescent="0.25">
      <c r="A10" s="17" t="s">
        <v>10</v>
      </c>
      <c r="B10" s="84" t="s">
        <v>11</v>
      </c>
      <c r="C10" s="85"/>
      <c r="D10" s="85"/>
      <c r="E10" s="85"/>
      <c r="F10" s="85"/>
      <c r="G10" s="85"/>
      <c r="H10" s="85"/>
      <c r="I10" s="85"/>
      <c r="J10" s="86"/>
    </row>
    <row r="11" spans="1:10" ht="62.25" customHeight="1" x14ac:dyDescent="0.25">
      <c r="A11" s="1" t="s">
        <v>12</v>
      </c>
      <c r="B11" s="87" t="s">
        <v>68</v>
      </c>
      <c r="C11" s="88"/>
      <c r="D11" s="88"/>
      <c r="E11" s="88"/>
      <c r="F11" s="88"/>
      <c r="G11" s="88"/>
      <c r="H11" s="88"/>
      <c r="I11" s="88"/>
      <c r="J11" s="89"/>
    </row>
    <row r="12" spans="1:10" ht="49.5" customHeight="1" x14ac:dyDescent="0.25">
      <c r="A12" s="1" t="s">
        <v>13</v>
      </c>
      <c r="B12" s="87" t="s">
        <v>72</v>
      </c>
      <c r="C12" s="88"/>
      <c r="D12" s="88"/>
      <c r="E12" s="88"/>
      <c r="F12" s="88"/>
      <c r="G12" s="88"/>
      <c r="H12" s="88"/>
      <c r="I12" s="88"/>
      <c r="J12" s="89"/>
    </row>
    <row r="13" spans="1:10" ht="15.75" x14ac:dyDescent="0.25">
      <c r="A13" s="65" t="s">
        <v>14</v>
      </c>
      <c r="B13" s="66"/>
      <c r="C13" s="66"/>
      <c r="D13" s="66"/>
      <c r="E13" s="66"/>
      <c r="F13" s="66"/>
      <c r="G13" s="66"/>
      <c r="H13" s="66"/>
      <c r="I13" s="66"/>
      <c r="J13" s="67"/>
    </row>
    <row r="14" spans="1:10" ht="27.75" customHeight="1" x14ac:dyDescent="0.25">
      <c r="A14" s="1" t="s">
        <v>52</v>
      </c>
      <c r="B14" s="18">
        <v>3</v>
      </c>
      <c r="C14" s="61" t="s">
        <v>65</v>
      </c>
      <c r="D14" s="61"/>
      <c r="E14" s="61"/>
      <c r="F14" s="61"/>
      <c r="G14" s="61"/>
      <c r="H14" s="61"/>
      <c r="I14" s="61"/>
      <c r="J14" s="61"/>
    </row>
    <row r="15" spans="1:10" ht="26.25" customHeight="1" x14ac:dyDescent="0.25">
      <c r="A15" s="1" t="s">
        <v>53</v>
      </c>
      <c r="B15" s="4">
        <v>3.5</v>
      </c>
      <c r="C15" s="61" t="s">
        <v>66</v>
      </c>
      <c r="D15" s="61"/>
      <c r="E15" s="61"/>
      <c r="F15" s="61"/>
      <c r="G15" s="61"/>
      <c r="H15" s="61"/>
      <c r="I15" s="61"/>
      <c r="J15" s="61"/>
    </row>
    <row r="16" spans="1:10" ht="37.5" customHeight="1" x14ac:dyDescent="0.25">
      <c r="A16" s="1" t="s">
        <v>54</v>
      </c>
      <c r="B16" s="4" t="s">
        <v>42</v>
      </c>
      <c r="C16" s="61" t="s">
        <v>87</v>
      </c>
      <c r="D16" s="61"/>
      <c r="E16" s="61"/>
      <c r="F16" s="61"/>
      <c r="G16" s="61"/>
      <c r="H16" s="61"/>
      <c r="I16" s="61"/>
      <c r="J16" s="61"/>
    </row>
    <row r="17" spans="1:18" ht="15.75" x14ac:dyDescent="0.25">
      <c r="A17" s="65" t="s">
        <v>15</v>
      </c>
      <c r="B17" s="66"/>
      <c r="C17" s="66"/>
      <c r="D17" s="66"/>
      <c r="E17" s="66"/>
      <c r="F17" s="66"/>
      <c r="G17" s="66"/>
      <c r="H17" s="66"/>
      <c r="I17" s="66"/>
      <c r="J17" s="67"/>
    </row>
    <row r="18" spans="1:18" ht="26.25" customHeight="1" x14ac:dyDescent="0.25">
      <c r="A18" s="1" t="s">
        <v>16</v>
      </c>
      <c r="B18" s="93" t="s">
        <v>43</v>
      </c>
      <c r="C18" s="93"/>
      <c r="D18" s="93"/>
      <c r="E18" s="93"/>
      <c r="F18" s="93"/>
      <c r="G18" s="93"/>
      <c r="H18" s="93"/>
      <c r="I18" s="93"/>
      <c r="J18" s="94"/>
    </row>
    <row r="19" spans="1:18" ht="33" customHeight="1" x14ac:dyDescent="0.25">
      <c r="A19" s="5" t="s">
        <v>17</v>
      </c>
      <c r="B19" s="93" t="s">
        <v>69</v>
      </c>
      <c r="C19" s="93"/>
      <c r="D19" s="93"/>
      <c r="E19" s="93"/>
      <c r="F19" s="93"/>
      <c r="G19" s="93"/>
      <c r="H19" s="93"/>
      <c r="I19" s="93"/>
      <c r="J19" s="94"/>
    </row>
    <row r="20" spans="1:18" ht="33.75" customHeight="1" x14ac:dyDescent="0.25">
      <c r="A20" s="5" t="s">
        <v>18</v>
      </c>
      <c r="B20" s="93" t="s">
        <v>19</v>
      </c>
      <c r="C20" s="93"/>
      <c r="D20" s="93"/>
      <c r="E20" s="93"/>
      <c r="F20" s="93"/>
      <c r="G20" s="93"/>
      <c r="H20" s="93"/>
      <c r="I20" s="93"/>
      <c r="J20" s="94"/>
    </row>
    <row r="21" spans="1:18" ht="39" customHeight="1" x14ac:dyDescent="0.25">
      <c r="A21" s="5" t="s">
        <v>20</v>
      </c>
      <c r="B21" s="93" t="s">
        <v>44</v>
      </c>
      <c r="C21" s="93"/>
      <c r="D21" s="93"/>
      <c r="E21" s="93"/>
      <c r="F21" s="93"/>
      <c r="G21" s="93"/>
      <c r="H21" s="93"/>
      <c r="I21" s="93"/>
      <c r="J21" s="94"/>
      <c r="P21" s="30"/>
    </row>
    <row r="22" spans="1:18" ht="15.75" x14ac:dyDescent="0.25">
      <c r="A22" s="65" t="s">
        <v>21</v>
      </c>
      <c r="B22" s="66"/>
      <c r="C22" s="66"/>
      <c r="D22" s="66"/>
      <c r="E22" s="66"/>
      <c r="F22" s="66"/>
      <c r="G22" s="66"/>
      <c r="H22" s="66"/>
      <c r="I22" s="66"/>
      <c r="J22" s="67"/>
    </row>
    <row r="23" spans="1:18" ht="15.75" x14ac:dyDescent="0.25">
      <c r="A23" s="68" t="s">
        <v>55</v>
      </c>
      <c r="B23" s="69"/>
      <c r="C23" s="69"/>
      <c r="D23" s="69"/>
      <c r="E23" s="69"/>
      <c r="F23" s="69"/>
      <c r="G23" s="69"/>
      <c r="H23" s="69"/>
      <c r="I23" s="69"/>
      <c r="J23" s="70"/>
    </row>
    <row r="24" spans="1:18" ht="15" customHeight="1" x14ac:dyDescent="0.25">
      <c r="A24" s="95" t="s">
        <v>22</v>
      </c>
      <c r="B24" s="96"/>
      <c r="C24" s="97" t="s">
        <v>23</v>
      </c>
      <c r="D24" s="99"/>
      <c r="E24" s="99"/>
      <c r="F24" s="99" t="s">
        <v>24</v>
      </c>
      <c r="G24" s="99"/>
      <c r="H24" s="96"/>
      <c r="I24" s="97" t="s">
        <v>25</v>
      </c>
      <c r="J24" s="98"/>
    </row>
    <row r="25" spans="1:18" x14ac:dyDescent="0.25">
      <c r="A25" s="113">
        <v>288421797</v>
      </c>
      <c r="B25" s="114"/>
      <c r="C25" s="103">
        <v>286202012</v>
      </c>
      <c r="D25" s="104"/>
      <c r="E25" s="105"/>
      <c r="F25" s="103">
        <v>62955125.109999999</v>
      </c>
      <c r="G25" s="104"/>
      <c r="H25" s="105"/>
      <c r="I25" s="115">
        <f>IF(F25&gt;0,F25/C25,0)</f>
        <v>0.21996744421908537</v>
      </c>
      <c r="J25" s="116"/>
      <c r="M25" s="30"/>
    </row>
    <row r="26" spans="1:18" ht="15.75" x14ac:dyDescent="0.25">
      <c r="A26" s="68"/>
      <c r="B26" s="69"/>
      <c r="C26" s="69"/>
      <c r="D26" s="69"/>
      <c r="E26" s="69"/>
      <c r="F26" s="69"/>
      <c r="G26" s="69"/>
      <c r="H26" s="69"/>
      <c r="I26" s="69"/>
      <c r="J26" s="70"/>
      <c r="L26" s="30"/>
      <c r="M26" s="21"/>
      <c r="P26" s="21"/>
    </row>
    <row r="27" spans="1:18" x14ac:dyDescent="0.25">
      <c r="A27" s="2"/>
      <c r="B27"/>
      <c r="C27" s="100" t="s">
        <v>26</v>
      </c>
      <c r="D27" s="101"/>
      <c r="E27" s="100" t="s">
        <v>79</v>
      </c>
      <c r="F27" s="101"/>
      <c r="G27" s="100" t="s">
        <v>80</v>
      </c>
      <c r="H27" s="100"/>
      <c r="I27" s="100" t="s">
        <v>27</v>
      </c>
      <c r="J27" s="102"/>
      <c r="L27" s="30"/>
      <c r="M27" s="21"/>
    </row>
    <row r="28" spans="1:18" ht="38.25" x14ac:dyDescent="0.25">
      <c r="A28" s="7" t="s">
        <v>29</v>
      </c>
      <c r="B28" s="6" t="s">
        <v>28</v>
      </c>
      <c r="C28" s="7" t="s">
        <v>30</v>
      </c>
      <c r="D28" s="7" t="s">
        <v>31</v>
      </c>
      <c r="E28" s="7" t="s">
        <v>32</v>
      </c>
      <c r="F28" s="7" t="s">
        <v>33</v>
      </c>
      <c r="G28" s="7" t="s">
        <v>34</v>
      </c>
      <c r="H28" s="7" t="s">
        <v>35</v>
      </c>
      <c r="I28" s="7" t="s">
        <v>60</v>
      </c>
      <c r="J28" s="8" t="s">
        <v>59</v>
      </c>
      <c r="L28" s="21"/>
      <c r="P28" s="30"/>
    </row>
    <row r="29" spans="1:18" ht="36" customHeight="1" x14ac:dyDescent="0.25">
      <c r="A29" s="10" t="s">
        <v>46</v>
      </c>
      <c r="B29" s="9" t="s">
        <v>45</v>
      </c>
      <c r="C29" s="11">
        <v>22800</v>
      </c>
      <c r="D29" s="12">
        <v>109837670.53</v>
      </c>
      <c r="E29" s="11">
        <v>4245</v>
      </c>
      <c r="F29" s="12">
        <v>2665168.5099999998</v>
      </c>
      <c r="G29" s="19">
        <v>4289</v>
      </c>
      <c r="H29" s="12">
        <v>3145611.67</v>
      </c>
      <c r="I29" s="20">
        <f>Tabla1[[#This Row],[Física 
(E)]]/Tabla1[[#This Row],[Física
(C)]]</f>
        <v>1.0103651354534746</v>
      </c>
      <c r="J29" s="43">
        <f>+Tabla1[[#This Row],[Financiera 
 (F)]]/Tabla1[[#This Row],[Financiera
(D)]]*100</f>
        <v>118.02674608368385</v>
      </c>
      <c r="L29" s="21"/>
      <c r="M29" s="21"/>
      <c r="P29" s="21"/>
    </row>
    <row r="30" spans="1:18" ht="60.75" customHeight="1" x14ac:dyDescent="0.25">
      <c r="A30" s="14" t="s">
        <v>48</v>
      </c>
      <c r="B30" s="13" t="s">
        <v>47</v>
      </c>
      <c r="C30" s="15">
        <v>2375</v>
      </c>
      <c r="D30" s="16">
        <v>25705871.350000001</v>
      </c>
      <c r="E30" s="11">
        <v>591</v>
      </c>
      <c r="F30" s="16">
        <v>8065446.3700000001</v>
      </c>
      <c r="G30" s="46">
        <v>264</v>
      </c>
      <c r="H30" s="16">
        <v>7744798.9800000004</v>
      </c>
      <c r="I30" s="20">
        <f>Tabla1[[#This Row],[Física 
(E)]]/Tabla1[[#This Row],[Física
(C)]]</f>
        <v>0.4467005076142132</v>
      </c>
      <c r="J30" s="43">
        <f>+Tabla1[[#This Row],[Financiera 
 (F)]]/Tabla1[[#This Row],[Financiera
(D)]]*100</f>
        <v>96.024430945413386</v>
      </c>
      <c r="L30" s="21"/>
      <c r="M30" s="30"/>
      <c r="Q30" s="21"/>
    </row>
    <row r="31" spans="1:18" ht="59.25" customHeight="1" x14ac:dyDescent="0.25">
      <c r="A31" s="14" t="s">
        <v>71</v>
      </c>
      <c r="B31" s="13" t="s">
        <v>61</v>
      </c>
      <c r="C31" s="15">
        <v>237</v>
      </c>
      <c r="D31" s="16">
        <v>37079375.619999997</v>
      </c>
      <c r="E31" s="15">
        <v>54</v>
      </c>
      <c r="F31" s="16">
        <v>11405550.199999999</v>
      </c>
      <c r="G31" s="46">
        <v>91</v>
      </c>
      <c r="H31" s="16">
        <v>11250688.890000001</v>
      </c>
      <c r="I31" s="31">
        <f>Tabla1[[#This Row],[Física 
(E)]]/Tabla1[[#This Row],[Física
(C)]]</f>
        <v>1.6851851851851851</v>
      </c>
      <c r="J31" s="44">
        <f>+Tabla1[[#This Row],[Financiera 
 (F)]]/Tabla1[[#This Row],[Financiera
(D)]]*100</f>
        <v>98.642228500296298</v>
      </c>
      <c r="L31" s="39">
        <v>2564626.4500000002</v>
      </c>
      <c r="M31" s="40" t="s">
        <v>75</v>
      </c>
      <c r="N31" s="33"/>
      <c r="R31" s="21"/>
    </row>
    <row r="32" spans="1:18" ht="15.75" x14ac:dyDescent="0.25">
      <c r="A32" s="65" t="s">
        <v>36</v>
      </c>
      <c r="B32" s="66"/>
      <c r="C32" s="66"/>
      <c r="D32" s="66"/>
      <c r="E32" s="66"/>
      <c r="F32" s="66"/>
      <c r="G32" s="66"/>
      <c r="H32" s="66"/>
      <c r="I32" s="66"/>
      <c r="J32" s="67"/>
      <c r="L32" s="2"/>
      <c r="M32" s="34"/>
      <c r="N32" s="32"/>
      <c r="P32" s="21"/>
    </row>
    <row r="33" spans="1:18" ht="16.5" thickBot="1" x14ac:dyDescent="0.3">
      <c r="A33" s="68" t="s">
        <v>37</v>
      </c>
      <c r="B33" s="69"/>
      <c r="C33" s="69"/>
      <c r="D33" s="69"/>
      <c r="E33" s="69"/>
      <c r="F33" s="69"/>
      <c r="G33" s="69"/>
      <c r="H33" s="69"/>
      <c r="I33" s="69"/>
      <c r="J33" s="70"/>
      <c r="L33" s="35">
        <v>1175189.06</v>
      </c>
      <c r="M33" s="34" t="s">
        <v>77</v>
      </c>
      <c r="N33" s="32"/>
    </row>
    <row r="34" spans="1:18" ht="20.25" customHeight="1" x14ac:dyDescent="0.25">
      <c r="A34" s="22" t="s">
        <v>38</v>
      </c>
      <c r="B34" s="47" t="s">
        <v>49</v>
      </c>
      <c r="C34" s="47"/>
      <c r="D34" s="47"/>
      <c r="E34" s="47"/>
      <c r="F34" s="47"/>
      <c r="G34" s="47"/>
      <c r="H34" s="47"/>
      <c r="I34" s="47"/>
      <c r="J34" s="48"/>
      <c r="L34" s="35">
        <f>+L31-L33</f>
        <v>1389437.3900000001</v>
      </c>
      <c r="M34" t="s">
        <v>78</v>
      </c>
      <c r="N34" s="32"/>
      <c r="P34" s="29"/>
    </row>
    <row r="35" spans="1:18" ht="49.5" customHeight="1" x14ac:dyDescent="0.25">
      <c r="A35" s="23" t="s">
        <v>56</v>
      </c>
      <c r="B35" s="49" t="s">
        <v>70</v>
      </c>
      <c r="C35" s="49"/>
      <c r="D35" s="49"/>
      <c r="E35" s="49"/>
      <c r="F35" s="49"/>
      <c r="G35" s="49"/>
      <c r="H35" s="49"/>
      <c r="I35" s="49"/>
      <c r="J35" s="50"/>
      <c r="L35" s="36">
        <f>+L34/2</f>
        <v>694718.69500000007</v>
      </c>
      <c r="M35" s="37" t="s">
        <v>73</v>
      </c>
      <c r="N35" s="38"/>
    </row>
    <row r="36" spans="1:18" ht="244.5" customHeight="1" x14ac:dyDescent="0.25">
      <c r="A36" s="117" t="s">
        <v>57</v>
      </c>
      <c r="B36" s="49" t="s">
        <v>89</v>
      </c>
      <c r="C36" s="49"/>
      <c r="D36" s="49"/>
      <c r="E36" s="49"/>
      <c r="F36" s="49"/>
      <c r="G36" s="49"/>
      <c r="H36" s="49"/>
      <c r="I36" s="49"/>
      <c r="J36" s="50"/>
      <c r="L36" s="21"/>
      <c r="R36" s="45"/>
    </row>
    <row r="37" spans="1:18" ht="210.75" customHeight="1" x14ac:dyDescent="0.25">
      <c r="A37" s="117"/>
      <c r="B37" s="49"/>
      <c r="C37" s="49"/>
      <c r="D37" s="49"/>
      <c r="E37" s="49"/>
      <c r="F37" s="49"/>
      <c r="G37" s="49"/>
      <c r="H37" s="49"/>
      <c r="I37" s="49"/>
      <c r="J37" s="50"/>
      <c r="L37" s="21"/>
      <c r="R37" s="45"/>
    </row>
    <row r="38" spans="1:18" ht="179.25" customHeight="1" thickBot="1" x14ac:dyDescent="0.3">
      <c r="A38" s="24" t="s">
        <v>58</v>
      </c>
      <c r="B38" s="51" t="s">
        <v>83</v>
      </c>
      <c r="C38" s="51"/>
      <c r="D38" s="51"/>
      <c r="E38" s="51"/>
      <c r="F38" s="51"/>
      <c r="G38" s="51"/>
      <c r="H38" s="51"/>
      <c r="I38" s="51"/>
      <c r="J38" s="52"/>
      <c r="K38" s="45"/>
      <c r="L38" s="29"/>
      <c r="M38" s="21"/>
      <c r="P38" s="45"/>
    </row>
    <row r="39" spans="1:18" ht="9" customHeight="1" thickBot="1" x14ac:dyDescent="0.3">
      <c r="A39" s="53"/>
      <c r="B39" s="54"/>
      <c r="C39" s="54"/>
      <c r="D39" s="54"/>
      <c r="E39" s="54"/>
      <c r="F39" s="54"/>
      <c r="G39" s="54"/>
      <c r="H39" s="54"/>
      <c r="I39" s="54"/>
      <c r="J39" s="55"/>
      <c r="L39" s="39">
        <v>7198457.4699999997</v>
      </c>
      <c r="M39" s="40" t="s">
        <v>74</v>
      </c>
      <c r="N39" s="33"/>
    </row>
    <row r="40" spans="1:18" ht="16.5" customHeight="1" x14ac:dyDescent="0.25">
      <c r="A40" s="22" t="s">
        <v>50</v>
      </c>
      <c r="B40" s="56" t="s">
        <v>64</v>
      </c>
      <c r="C40" s="56"/>
      <c r="D40" s="56"/>
      <c r="E40" s="56"/>
      <c r="F40" s="56"/>
      <c r="G40" s="56"/>
      <c r="H40" s="56"/>
      <c r="I40" s="56"/>
      <c r="J40" s="57"/>
      <c r="L40" s="2"/>
      <c r="M40" s="34"/>
      <c r="N40" s="32"/>
    </row>
    <row r="41" spans="1:18" ht="30" customHeight="1" x14ac:dyDescent="0.25">
      <c r="A41" s="23" t="s">
        <v>56</v>
      </c>
      <c r="B41" s="49" t="s">
        <v>51</v>
      </c>
      <c r="C41" s="49"/>
      <c r="D41" s="49"/>
      <c r="E41" s="49"/>
      <c r="F41" s="49"/>
      <c r="G41" s="49"/>
      <c r="H41" s="49"/>
      <c r="I41" s="49"/>
      <c r="J41" s="50"/>
      <c r="L41" s="35">
        <v>2968267.07</v>
      </c>
      <c r="M41" s="34" t="s">
        <v>77</v>
      </c>
      <c r="N41" s="32"/>
    </row>
    <row r="42" spans="1:18" ht="158.25" customHeight="1" x14ac:dyDescent="0.25">
      <c r="A42" s="23" t="s">
        <v>57</v>
      </c>
      <c r="B42" s="49" t="s">
        <v>84</v>
      </c>
      <c r="C42" s="49"/>
      <c r="D42" s="49"/>
      <c r="E42" s="49"/>
      <c r="F42" s="49"/>
      <c r="G42" s="49"/>
      <c r="H42" s="49"/>
      <c r="I42" s="49"/>
      <c r="J42" s="50"/>
      <c r="L42" s="35">
        <f>+L39-L41</f>
        <v>4230190.4000000004</v>
      </c>
      <c r="M42" t="s">
        <v>78</v>
      </c>
      <c r="N42" s="32"/>
    </row>
    <row r="43" spans="1:18" ht="171" customHeight="1" thickBot="1" x14ac:dyDescent="0.3">
      <c r="A43" s="24" t="s">
        <v>58</v>
      </c>
      <c r="B43" s="51" t="s">
        <v>88</v>
      </c>
      <c r="C43" s="51"/>
      <c r="D43" s="51"/>
      <c r="E43" s="51"/>
      <c r="F43" s="51"/>
      <c r="G43" s="51"/>
      <c r="H43" s="51"/>
      <c r="I43" s="51"/>
      <c r="J43" s="52"/>
      <c r="L43" s="36">
        <f>+L42/2</f>
        <v>2115095.2000000002</v>
      </c>
      <c r="M43" s="37" t="s">
        <v>73</v>
      </c>
      <c r="N43" s="38"/>
      <c r="P43" s="42"/>
    </row>
    <row r="44" spans="1:18" ht="10.5" customHeight="1" thickBot="1" x14ac:dyDescent="0.3">
      <c r="A44" s="58"/>
      <c r="B44" s="59"/>
      <c r="C44" s="59"/>
      <c r="D44" s="59"/>
      <c r="E44" s="59"/>
      <c r="F44" s="59"/>
      <c r="G44" s="59"/>
      <c r="H44" s="59"/>
      <c r="I44" s="59"/>
      <c r="J44" s="60"/>
    </row>
    <row r="45" spans="1:18" ht="27.75" customHeight="1" x14ac:dyDescent="0.25">
      <c r="A45" s="22" t="s">
        <v>50</v>
      </c>
      <c r="B45" s="47" t="s">
        <v>62</v>
      </c>
      <c r="C45" s="47"/>
      <c r="D45" s="47"/>
      <c r="E45" s="47"/>
      <c r="F45" s="47"/>
      <c r="G45" s="47"/>
      <c r="H45" s="47"/>
      <c r="I45" s="47"/>
      <c r="J45" s="48"/>
    </row>
    <row r="46" spans="1:18" ht="31.5" customHeight="1" x14ac:dyDescent="0.25">
      <c r="A46" s="23" t="s">
        <v>56</v>
      </c>
      <c r="B46" s="49" t="s">
        <v>63</v>
      </c>
      <c r="C46" s="49"/>
      <c r="D46" s="49"/>
      <c r="E46" s="49"/>
      <c r="F46" s="49"/>
      <c r="G46" s="49"/>
      <c r="H46" s="49"/>
      <c r="I46" s="49"/>
      <c r="J46" s="50"/>
      <c r="L46" s="39">
        <v>10667934.939999999</v>
      </c>
      <c r="M46" s="40" t="s">
        <v>76</v>
      </c>
      <c r="N46" s="33"/>
    </row>
    <row r="47" spans="1:18" ht="143.25" customHeight="1" x14ac:dyDescent="0.25">
      <c r="A47" s="23" t="s">
        <v>57</v>
      </c>
      <c r="B47" s="49" t="s">
        <v>82</v>
      </c>
      <c r="C47" s="49"/>
      <c r="D47" s="49"/>
      <c r="E47" s="49"/>
      <c r="F47" s="49"/>
      <c r="G47" s="49"/>
      <c r="H47" s="49"/>
      <c r="I47" s="49"/>
      <c r="J47" s="50"/>
      <c r="L47" s="2"/>
      <c r="M47" s="34"/>
      <c r="N47" s="32"/>
    </row>
    <row r="48" spans="1:18" ht="136.5" customHeight="1" thickBot="1" x14ac:dyDescent="0.3">
      <c r="A48" s="24" t="s">
        <v>58</v>
      </c>
      <c r="B48" s="51" t="s">
        <v>85</v>
      </c>
      <c r="C48" s="51"/>
      <c r="D48" s="51"/>
      <c r="E48" s="51"/>
      <c r="F48" s="51"/>
      <c r="G48" s="51"/>
      <c r="H48" s="51"/>
      <c r="I48" s="51"/>
      <c r="J48" s="52"/>
      <c r="L48" s="35">
        <v>4320774.3</v>
      </c>
      <c r="M48" s="34" t="s">
        <v>77</v>
      </c>
      <c r="N48" s="32"/>
    </row>
    <row r="49" spans="1:14" ht="18.75" customHeight="1" x14ac:dyDescent="0.25">
      <c r="A49" s="65" t="s">
        <v>39</v>
      </c>
      <c r="B49" s="66"/>
      <c r="C49" s="66"/>
      <c r="D49" s="66"/>
      <c r="E49" s="66"/>
      <c r="F49" s="66"/>
      <c r="G49" s="66"/>
      <c r="H49" s="66"/>
      <c r="I49" s="66"/>
      <c r="J49" s="67"/>
      <c r="L49" s="35">
        <f>+L46-L48</f>
        <v>6347160.6399999997</v>
      </c>
      <c r="M49" t="s">
        <v>78</v>
      </c>
      <c r="N49" s="32"/>
    </row>
    <row r="50" spans="1:14" ht="18" customHeight="1" x14ac:dyDescent="0.25">
      <c r="A50" s="109" t="s">
        <v>40</v>
      </c>
      <c r="B50" s="110"/>
      <c r="C50" s="110"/>
      <c r="D50" s="110"/>
      <c r="E50" s="110"/>
      <c r="F50" s="110"/>
      <c r="G50" s="110"/>
      <c r="H50" s="110"/>
      <c r="I50" s="110"/>
      <c r="J50" s="111"/>
      <c r="L50" s="36">
        <f>+L49/2</f>
        <v>3173580.32</v>
      </c>
      <c r="M50" s="37" t="s">
        <v>73</v>
      </c>
      <c r="N50" s="38"/>
    </row>
    <row r="51" spans="1:14" ht="89.25" customHeight="1" x14ac:dyDescent="0.25">
      <c r="A51" s="106" t="s">
        <v>86</v>
      </c>
      <c r="B51" s="107"/>
      <c r="C51" s="107"/>
      <c r="D51" s="107"/>
      <c r="E51" s="107"/>
      <c r="F51" s="107"/>
      <c r="G51" s="107"/>
      <c r="H51" s="107"/>
      <c r="I51" s="107"/>
      <c r="J51" s="108"/>
      <c r="L51" s="30"/>
    </row>
    <row r="52" spans="1:14" ht="18" customHeight="1" x14ac:dyDescent="0.25">
      <c r="A52" s="112" t="s">
        <v>41</v>
      </c>
      <c r="B52" s="112"/>
      <c r="C52" s="112"/>
      <c r="D52" s="112"/>
      <c r="E52" s="112"/>
      <c r="F52" s="112"/>
      <c r="G52" s="112"/>
      <c r="H52" s="112"/>
      <c r="I52" s="112"/>
      <c r="J52" s="112"/>
    </row>
    <row r="55" spans="1:14" x14ac:dyDescent="0.25">
      <c r="J55" s="41"/>
    </row>
  </sheetData>
  <mergeCells count="60">
    <mergeCell ref="A36:A37"/>
    <mergeCell ref="B36:J37"/>
    <mergeCell ref="A51:J51"/>
    <mergeCell ref="A49:J49"/>
    <mergeCell ref="A50:J50"/>
    <mergeCell ref="A52:J52"/>
    <mergeCell ref="B9:J9"/>
    <mergeCell ref="B10:J10"/>
    <mergeCell ref="B21:J21"/>
    <mergeCell ref="A32:J32"/>
    <mergeCell ref="A33:J33"/>
    <mergeCell ref="B34:J34"/>
    <mergeCell ref="B35:J35"/>
    <mergeCell ref="B38:J38"/>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A1:A3"/>
    <mergeCell ref="B45:J45"/>
    <mergeCell ref="B46:J46"/>
    <mergeCell ref="B47:J47"/>
    <mergeCell ref="B48:J48"/>
    <mergeCell ref="A39:J39"/>
    <mergeCell ref="B40:J40"/>
    <mergeCell ref="B41:J41"/>
    <mergeCell ref="B42:J42"/>
    <mergeCell ref="B43:J43"/>
    <mergeCell ref="A44:J44"/>
  </mergeCells>
  <phoneticPr fontId="19" type="noConversion"/>
  <dataValidations xWindow="1299" yWindow="644" count="16">
    <dataValidation allowBlank="1" showInputMessage="1" showErrorMessage="1" prompt="Monto ejecutado en el trimestre" sqref="H28:H31" xr:uid="{00000000-0002-0000-0000-000000000000}"/>
    <dataValidation allowBlank="1" showInputMessage="1" showErrorMessage="1" prompt="Meta alcanzada en el trimestre" sqref="G28:G31" xr:uid="{00000000-0002-0000-0000-000001000000}"/>
    <dataValidation allowBlank="1" showInputMessage="1" showErrorMessage="1" prompt="Monto presupuestado para el producto" sqref="E29:F31 F28 D28:D31" xr:uid="{00000000-0002-0000-0000-000002000000}"/>
    <dataValidation allowBlank="1" showInputMessage="1" showErrorMessage="1" prompt="Meta anual del indicador" sqref="E28 C28:C31" xr:uid="{00000000-0002-0000-0000-000003000000}"/>
    <dataValidation allowBlank="1" showInputMessage="1" showErrorMessage="1" prompt="Nombre del indicador" sqref="A28:B31" xr:uid="{00000000-0002-0000-0000-000004000000}"/>
    <dataValidation allowBlank="1" showInputMessage="1" showErrorMessage="1" prompt="Nombre de cada producto" sqref="B28:B31"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De existir desvío, explicar razones." sqref="B38:J38 B40:B43 B45:B48" xr:uid="{00000000-0002-0000-0000-000009000000}"/>
    <dataValidation allowBlank="1" showInputMessage="1" showErrorMessage="1" prompt="1. Describir lo plasmado en el presupuesto_x000a_2. Describir lo alcanzado en términos financieros y de producción " sqref="B36" xr:uid="{00000000-0002-0000-0000-00000A000000}"/>
    <dataValidation allowBlank="1" showInputMessage="1" showErrorMessage="1" prompt="¿En qué consiste el producto? su objetivo" sqref="B35:J35" xr:uid="{00000000-0002-0000-0000-00000B000000}"/>
    <dataValidation allowBlank="1" showInputMessage="1" showErrorMessage="1" prompt="Nombre del producto" sqref="B34:J34"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 allowBlank="1" showInputMessage="1" showErrorMessage="1" prompt="Oportunidades de mejora identificadas" sqref="A51:J51" xr:uid="{00000000-0002-0000-0000-000008000000}"/>
  </dataValidations>
  <printOptions horizontalCentered="1" verticalCentered="1"/>
  <pageMargins left="0.19685039370078741" right="0.19685039370078741" top="0.19685039370078741" bottom="0.19685039370078741" header="0.19685039370078741" footer="0.19685039370078741"/>
  <pageSetup scale="71" orientation="landscape" r:id="rId1"/>
  <rowBreaks count="2" manualBreakCount="2">
    <brk id="21" max="9" man="1"/>
    <brk id="37" max="9"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Fisico Financ. T4</vt:lpstr>
      <vt:lpstr>'Informe Fisico Financ. T4'!Área_de_impresión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Junior Collado</cp:lastModifiedBy>
  <cp:revision/>
  <cp:lastPrinted>2026-01-19T12:53:20Z</cp:lastPrinted>
  <dcterms:created xsi:type="dcterms:W3CDTF">2021-03-22T15:50:10Z</dcterms:created>
  <dcterms:modified xsi:type="dcterms:W3CDTF">2026-01-19T12:53:43Z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2025-02-03T20:24:15Z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cd5600b3-7ee8-4183-902c-093d1c9bfe23</vt:lpwstr>
  </property>
  <property fmtid="{D5CDD505-2E9C-101B-9397-08002B2CF9AE}" pid="7" name="MSIP_Label_defa4170-0d19-0005-0004-bc88714345d2_ActionId">
    <vt:lpwstr>b307b52a-f60d-411b-abdc-4ec1f1c04d26</vt:lpwstr>
  </property>
  <property fmtid="{D5CDD505-2E9C-101B-9397-08002B2CF9AE}" pid="8" name="MSIP_Label_defa4170-0d19-0005-0004-bc88714345d2_ContentBits">
    <vt:lpwstr>0</vt:lpwstr>
  </property>
</Properties>
</file>