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Febrero 2026\"/>
    </mc:Choice>
  </mc:AlternateContent>
  <xr:revisionPtr revIDLastSave="0" documentId="13_ncr:1_{BA2B8736-1901-4C40-BC02-C4F8DB347A6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'!$B$6:$Q$112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2" l="1"/>
  <c r="Q16" i="2"/>
  <c r="Q15" i="2"/>
  <c r="G14" i="2"/>
  <c r="H14" i="2"/>
  <c r="I14" i="2"/>
  <c r="J14" i="2"/>
  <c r="K14" i="2"/>
  <c r="L14" i="2"/>
  <c r="M14" i="2"/>
  <c r="N14" i="2"/>
  <c r="O14" i="2"/>
  <c r="P14" i="2"/>
  <c r="C67" i="2" l="1"/>
  <c r="E57" i="2"/>
  <c r="C57" i="2"/>
  <c r="E49" i="2"/>
  <c r="E40" i="2"/>
  <c r="C40" i="2"/>
  <c r="E30" i="2"/>
  <c r="C30" i="2"/>
  <c r="E20" i="2"/>
  <c r="C20" i="2"/>
  <c r="E14" i="2"/>
  <c r="C14" i="2"/>
  <c r="D13" i="2"/>
  <c r="C13" i="2" l="1"/>
  <c r="E13" i="2"/>
  <c r="Q26" i="2"/>
  <c r="C88" i="2" l="1"/>
  <c r="N40" i="2"/>
  <c r="O40" i="2"/>
  <c r="P40" i="2"/>
  <c r="F49" i="2"/>
  <c r="G49" i="2"/>
  <c r="H49" i="2"/>
  <c r="I49" i="2"/>
  <c r="J49" i="2"/>
  <c r="K49" i="2"/>
  <c r="L49" i="2"/>
  <c r="M49" i="2"/>
  <c r="N49" i="2"/>
  <c r="O49" i="2"/>
  <c r="P49" i="2"/>
  <c r="Q54" i="2"/>
  <c r="Q61" i="2"/>
  <c r="Q62" i="2"/>
  <c r="Q63" i="2"/>
  <c r="Q60" i="2"/>
  <c r="Q59" i="2"/>
  <c r="Q58" i="2"/>
  <c r="Q41" i="2"/>
  <c r="Q39" i="2"/>
  <c r="Q38" i="2"/>
  <c r="Q37" i="2"/>
  <c r="Q36" i="2"/>
  <c r="Q35" i="2"/>
  <c r="Q34" i="2"/>
  <c r="Q33" i="2"/>
  <c r="Q32" i="2"/>
  <c r="Q31" i="2"/>
  <c r="Q29" i="2"/>
  <c r="Q28" i="2"/>
  <c r="Q27" i="2"/>
  <c r="Q25" i="2"/>
  <c r="Q24" i="2"/>
  <c r="Q23" i="2"/>
  <c r="Q22" i="2"/>
  <c r="Q56" i="2"/>
  <c r="F40" i="2" l="1"/>
  <c r="G40" i="2"/>
  <c r="H40" i="2"/>
  <c r="I40" i="2"/>
  <c r="J40" i="2"/>
  <c r="K40" i="2"/>
  <c r="L40" i="2"/>
  <c r="M40" i="2"/>
  <c r="H30" i="2" l="1"/>
  <c r="Q40" i="2" l="1"/>
  <c r="Q72" i="2"/>
  <c r="Q75" i="2"/>
  <c r="Q80" i="2"/>
  <c r="P67" i="2"/>
  <c r="P20" i="2"/>
  <c r="N20" i="2"/>
  <c r="O67" i="2"/>
  <c r="O57" i="2"/>
  <c r="O30" i="2"/>
  <c r="O20" i="2"/>
  <c r="F20" i="2"/>
  <c r="G20" i="2"/>
  <c r="H20" i="2"/>
  <c r="I20" i="2"/>
  <c r="J20" i="2"/>
  <c r="K20" i="2"/>
  <c r="L20" i="2"/>
  <c r="M20" i="2"/>
  <c r="F30" i="2"/>
  <c r="G30" i="2"/>
  <c r="I30" i="2"/>
  <c r="J30" i="2"/>
  <c r="K30" i="2"/>
  <c r="L30" i="2"/>
  <c r="M30" i="2"/>
  <c r="N30" i="2"/>
  <c r="F57" i="2"/>
  <c r="G57" i="2"/>
  <c r="H57" i="2"/>
  <c r="I57" i="2"/>
  <c r="J57" i="2"/>
  <c r="K57" i="2"/>
  <c r="L57" i="2"/>
  <c r="M57" i="2"/>
  <c r="N57" i="2"/>
  <c r="F83" i="2"/>
  <c r="G83" i="2"/>
  <c r="H83" i="2"/>
  <c r="I83" i="2"/>
  <c r="J83" i="2"/>
  <c r="K83" i="2"/>
  <c r="L83" i="2"/>
  <c r="M83" i="2"/>
  <c r="N83" i="2"/>
  <c r="O83" i="2"/>
  <c r="F86" i="2"/>
  <c r="G86" i="2"/>
  <c r="H86" i="2"/>
  <c r="I86" i="2"/>
  <c r="J86" i="2"/>
  <c r="K86" i="2"/>
  <c r="L86" i="2"/>
  <c r="M86" i="2"/>
  <c r="N86" i="2"/>
  <c r="O86" i="2"/>
  <c r="Q87" i="2"/>
  <c r="P86" i="2"/>
  <c r="Q85" i="2"/>
  <c r="Q84" i="2"/>
  <c r="P83" i="2"/>
  <c r="Q82" i="2"/>
  <c r="Q81" i="2"/>
  <c r="Q78" i="2"/>
  <c r="Q77" i="2"/>
  <c r="Q76" i="2"/>
  <c r="Q74" i="2"/>
  <c r="Q73" i="2"/>
  <c r="Q71" i="2"/>
  <c r="Q70" i="2"/>
  <c r="Q69" i="2"/>
  <c r="Q68" i="2"/>
  <c r="Q66" i="2"/>
  <c r="P57" i="2"/>
  <c r="Q55" i="2"/>
  <c r="Q53" i="2"/>
  <c r="Q52" i="2"/>
  <c r="Q51" i="2"/>
  <c r="Q50" i="2"/>
  <c r="Q48" i="2"/>
  <c r="Q47" i="2"/>
  <c r="Q46" i="2"/>
  <c r="Q45" i="2"/>
  <c r="Q44" i="2"/>
  <c r="Q43" i="2"/>
  <c r="Q42" i="2"/>
  <c r="P30" i="2"/>
  <c r="Q21" i="2"/>
  <c r="Q18" i="2"/>
  <c r="Q17" i="2"/>
  <c r="Q14" i="2"/>
  <c r="F14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Q49" i="2" l="1"/>
  <c r="P13" i="2"/>
  <c r="P88" i="2" s="1"/>
  <c r="O13" i="2"/>
  <c r="O88" i="2" s="1"/>
  <c r="M13" i="2"/>
  <c r="K13" i="2"/>
  <c r="K88" i="2" s="1"/>
  <c r="Q67" i="2"/>
  <c r="Q83" i="2"/>
  <c r="D88" i="2"/>
  <c r="J13" i="2"/>
  <c r="J88" i="2" s="1"/>
  <c r="I13" i="2"/>
  <c r="I88" i="2" s="1"/>
  <c r="L13" i="2"/>
  <c r="L88" i="2" s="1"/>
  <c r="Q79" i="2"/>
  <c r="N13" i="2"/>
  <c r="N88" i="2" s="1"/>
  <c r="Q86" i="2"/>
  <c r="Q30" i="2"/>
  <c r="G13" i="2"/>
  <c r="G88" i="2" s="1"/>
  <c r="F13" i="2"/>
  <c r="F88" i="2" s="1"/>
  <c r="Q20" i="2"/>
  <c r="H13" i="2"/>
  <c r="H88" i="2" s="1"/>
  <c r="Q57" i="2"/>
  <c r="Q13" i="2" l="1"/>
  <c r="Q88" i="2" s="1"/>
  <c r="M88" i="2"/>
  <c r="E88" i="2"/>
</calcChain>
</file>

<file path=xl/sharedStrings.xml><?xml version="1.0" encoding="utf-8"?>
<sst xmlns="http://schemas.openxmlformats.org/spreadsheetml/2006/main" count="203" uniqueCount="123">
  <si>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</si>
  <si>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</si>
  <si>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</si>
  <si>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</si>
  <si>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</si>
  <si>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</si>
  <si>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</si>
  <si>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</si>
  <si>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</si>
  <si>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</si>
  <si>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</si>
  <si>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</si>
  <si>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</si>
  <si>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</si>
  <si>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</si>
  <si>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</si>
  <si>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</si>
  <si>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</si>
  <si>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</si>
  <si>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</si>
  <si>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</si>
  <si>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</si>
  <si>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</si>
  <si>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</si>
  <si>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</si>
  <si>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</si>
  <si>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</si>
  <si>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</si>
  <si>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</si>
  <si>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</si>
  <si>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</si>
  <si>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</si>
  <si>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</si>
  <si>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</si>
  <si>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</si>
  <si>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</si>
  <si>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</si>
  <si>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</si>
  <si>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</si>
  <si>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</si>
  <si>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</si>
  <si>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</si>
  <si>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</si>
  <si>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</si>
  <si>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</si>
  <si>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</si>
  <si>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</si>
  <si>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</si>
  <si>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</si>
  <si>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</si>
  <si>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</si>
  <si>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</si>
  <si>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</si>
  <si>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</si>
  <si>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</si>
  <si>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</si>
  <si>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</si>
  <si>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</si>
  <si>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</si>
  <si>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</si>
  <si>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</si>
  <si>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</si>
  <si>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</si>
  <si>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</si>
  <si>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</si>
  <si>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</si>
  <si>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</si>
  <si>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</si>
  <si>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</si>
  <si>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</si>
  <si>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</si>
  <si>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</si>
  <si>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</si>
  <si>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</si>
  <si>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</si>
  <si>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</si>
  <si>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</si>
  <si>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</si>
  <si>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</si>
  <si>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</si>
  <si>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</si>
  <si>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</si>
  <si>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</si>
  <si>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</si>
  <si>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</si>
  <si>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</si>
  <si>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</si>
  <si>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</si>
  <si>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</si>
  <si>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</si>
  <si>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</si>
  <si>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</si>
  <si>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</si>
  <si>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</si>
  <si>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</si>
  <si>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</si>
  <si>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</si>
  <si>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</si>
  <si>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</si>
  <si>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</si>
  <si>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</si>
  <si>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</si>
  <si>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</si>
  <si>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</si>
  <si>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</si>
  <si>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</si>
  <si>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</si>
  <si>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</si>
  <si>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</si>
  <si>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</si>
  <si>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</si>
  <si>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>Aprobado por</t>
  </si>
  <si>
    <t>2.5.5-TRANSFERENCIAS DE CAPITAL A INSTITUCIONES PUBLICAS FINANCIERAS</t>
  </si>
  <si>
    <t xml:space="preserve">     Pablo M. Grimaldi Hernández</t>
  </si>
  <si>
    <t>2.2.7 - SERVICIOS DE CONSERVACIÓN, REPARACIONES MENORES   E INSTALACIONES TEMPORALES</t>
  </si>
  <si>
    <t>Enc. Dpto. Administrativo Financiero</t>
  </si>
  <si>
    <t xml:space="preserve">                              Carolin Sosa F.</t>
  </si>
  <si>
    <t xml:space="preserve">                              Autorizado por</t>
  </si>
  <si>
    <t xml:space="preserve">                                     Enc. División Financiera</t>
  </si>
  <si>
    <t xml:space="preserve">                      Ilania Quezada Luciano</t>
  </si>
  <si>
    <t xml:space="preserve">                       Preparado por </t>
  </si>
  <si>
    <t xml:space="preserve">                     Enc. de Presupuesto</t>
  </si>
  <si>
    <r>
      <rPr>
        <b/>
        <sz val="26"/>
        <color theme="1"/>
        <rFont val="Calibri"/>
        <family val="2"/>
        <scheme val="minor"/>
      </rPr>
      <t>Fuente:</t>
    </r>
    <r>
      <rPr>
        <sz val="26"/>
        <color theme="1"/>
        <rFont val="Calibri"/>
        <family val="2"/>
        <scheme val="minor"/>
      </rPr>
      <t xml:space="preserve"> Sistema de Información de la Gestión Financiera ( 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</si>
</sst>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36"/>
      <color rgb="FF000000"/>
      <name val="Calibri"/>
      <family val="2"/>
      <scheme val="minor"/>
    </font>
    <font>
      <b/>
      <sz val="34"/>
      <color rgb="FF000000"/>
      <name val="Calibri"/>
      <family val="2"/>
      <scheme val="minor"/>
    </font>
    <font>
      <b/>
      <sz val="30"/>
      <name val="Times New Roman"/>
      <family val="1"/>
    </font>
    <font>
      <b/>
      <sz val="26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1" xfId="0" applyFont="1" applyBorder="1" applyAlignment="1">
      <alignment vertical="center"/>
    </xf>
    <xf numFmtId="0" fontId="7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3" fillId="0" borderId="0" xfId="0" applyFont="1"/>
    <xf numFmtId="0" fontId="27" fillId="4" borderId="3" xfId="0" applyFont="1" applyFill="1" applyBorder="1" applyAlignment="1">
      <alignment horizontal="center"/>
    </xf>
    <xf numFmtId="0" fontId="27" fillId="4" borderId="8" xfId="0" applyFont="1" applyFill="1" applyBorder="1" applyAlignment="1">
      <alignment horizontal="center"/>
    </xf>
    <xf numFmtId="0" fontId="28" fillId="0" borderId="1" xfId="0" applyFont="1" applyBorder="1" applyAlignment="1">
      <alignment horizontal="left"/>
    </xf>
    <xf numFmtId="43" fontId="28" fillId="0" borderId="1" xfId="0" applyNumberFormat="1" applyFont="1" applyBorder="1"/>
    <xf numFmtId="164" fontId="28" fillId="0" borderId="1" xfId="0" applyNumberFormat="1" applyFont="1" applyBorder="1"/>
    <xf numFmtId="0" fontId="28" fillId="0" borderId="0" xfId="0" applyFont="1" applyAlignment="1">
      <alignment horizontal="left" indent="1"/>
    </xf>
    <xf numFmtId="43" fontId="28" fillId="0" borderId="0" xfId="0" applyNumberFormat="1" applyFont="1"/>
    <xf numFmtId="164" fontId="28" fillId="0" borderId="0" xfId="0" applyNumberFormat="1" applyFont="1"/>
    <xf numFmtId="43" fontId="28" fillId="0" borderId="0" xfId="1" applyFont="1"/>
    <xf numFmtId="0" fontId="29" fillId="0" borderId="0" xfId="0" applyFont="1" applyAlignment="1">
      <alignment horizontal="left" indent="2"/>
    </xf>
    <xf numFmtId="43" fontId="29" fillId="0" borderId="0" xfId="0" applyNumberFormat="1" applyFont="1"/>
    <xf numFmtId="164" fontId="29" fillId="0" borderId="0" xfId="0" applyNumberFormat="1" applyFont="1"/>
    <xf numFmtId="43" fontId="29" fillId="0" borderId="0" xfId="1" applyFont="1"/>
    <xf numFmtId="43" fontId="29" fillId="0" borderId="7" xfId="1" applyFont="1" applyBorder="1"/>
    <xf numFmtId="0" fontId="29" fillId="0" borderId="0" xfId="0" applyFont="1" applyAlignment="1">
      <alignment horizontal="left" vertical="justify" wrapText="1" indent="2"/>
    </xf>
    <xf numFmtId="43" fontId="28" fillId="0" borderId="0" xfId="1" applyFont="1" applyBorder="1"/>
    <xf numFmtId="43" fontId="29" fillId="0" borderId="0" xfId="1" applyFont="1" applyBorder="1"/>
    <xf numFmtId="0" fontId="28" fillId="0" borderId="0" xfId="0" applyFont="1" applyAlignment="1">
      <alignment horizontal="left" vertical="justify" wrapText="1" indent="2"/>
    </xf>
    <xf numFmtId="43" fontId="28" fillId="0" borderId="1" xfId="1" applyFont="1" applyBorder="1"/>
    <xf numFmtId="0" fontId="27" fillId="2" borderId="2" xfId="0" applyFont="1" applyFill="1" applyBorder="1" applyAlignment="1">
      <alignment vertical="center"/>
    </xf>
    <xf numFmtId="43" fontId="27" fillId="2" borderId="2" xfId="0" applyNumberFormat="1" applyFont="1" applyFill="1" applyBorder="1"/>
    <xf numFmtId="0" fontId="29" fillId="0" borderId="0" xfId="0" applyFont="1"/>
    <xf numFmtId="0" fontId="32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30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7" fillId="2" borderId="3" xfId="0" applyFont="1" applyFill="1" applyBorder="1" applyAlignment="1">
      <alignment horizontal="left" vertical="center"/>
    </xf>
    <xf numFmtId="43" fontId="27" fillId="2" borderId="3" xfId="1" applyFont="1" applyFill="1" applyBorder="1" applyAlignment="1">
      <alignment horizontal="center" vertical="center" wrapText="1"/>
    </xf>
    <xf numFmtId="43" fontId="27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27" fillId="4" borderId="10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9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152400</xdr:rowOff>
    </xdr:from>
    <xdr:to>
      <xdr:col>1</xdr:col>
      <xdr:colOff>1647824</xdr:colOff>
      <xdr:row>8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178596</xdr:colOff>
      <xdr:row>5</xdr:row>
      <xdr:rowOff>158750</xdr:rowOff>
    </xdr:from>
    <xdr:to>
      <xdr:col>1</xdr:col>
      <xdr:colOff>4504532</xdr:colOff>
      <xdr:row>9</xdr:row>
      <xdr:rowOff>377031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7" y="456406"/>
          <a:ext cx="4325936" cy="2599531"/>
        </a:xfrm>
        <a:prstGeom prst="rect">
          <a:avLst/>
        </a:prstGeom>
      </xdr:spPr>
    </xdr:pic>
    <xdr:clientData/>
  </xdr:twoCellAnchor>
  <xdr:twoCellAnchor editAs="oneCell">
    <xdr:from>
      <xdr:col>5</xdr:col>
      <xdr:colOff>972345</xdr:colOff>
      <xdr:row>5</xdr:row>
      <xdr:rowOff>436563</xdr:rowOff>
    </xdr:from>
    <xdr:to>
      <xdr:col>16</xdr:col>
      <xdr:colOff>2524199</xdr:colOff>
      <xdr:row>9</xdr:row>
      <xdr:rowOff>363582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B477AA-281C-4001-8598-C9B264FD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4376" y="734219"/>
          <a:ext cx="4310136" cy="230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1"/>
      <c r="D2" s="21"/>
      <c r="E2" s="21"/>
      <c r="F2" s="21"/>
    </row>
    <row r="3" spans="2:16" ht="28.5" customHeight="1" x14ac:dyDescent="0.25">
      <c r="C3" s="89" t="s">
        <v>92</v>
      </c>
      <c r="D3" s="90"/>
      <c r="E3" s="90"/>
      <c r="F3" s="22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87" t="s">
        <v>93</v>
      </c>
      <c r="D4" s="88"/>
      <c r="E4" s="88"/>
      <c r="F4" s="23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96" t="s">
        <v>94</v>
      </c>
      <c r="D5" s="97"/>
      <c r="E5" s="97"/>
      <c r="F5" s="24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87" t="s">
        <v>101</v>
      </c>
      <c r="D6" s="88"/>
      <c r="E6" s="88"/>
      <c r="F6" s="23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91" t="s">
        <v>76</v>
      </c>
      <c r="D7" s="92"/>
      <c r="E7" s="92"/>
      <c r="F7" s="25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93" t="s">
        <v>66</v>
      </c>
      <c r="D8" s="94" t="s">
        <v>91</v>
      </c>
      <c r="E8" s="94" t="s">
        <v>90</v>
      </c>
      <c r="F8" s="26"/>
    </row>
    <row r="9" spans="2:16" ht="23.25" customHeight="1" x14ac:dyDescent="0.3">
      <c r="C9" s="93"/>
      <c r="D9" s="95"/>
      <c r="E9" s="95"/>
      <c r="F9" s="26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6"/>
    </row>
    <row r="11" spans="2:16" ht="18.75" x14ac:dyDescent="0.3">
      <c r="C11" s="9" t="s">
        <v>1</v>
      </c>
      <c r="D11" s="34">
        <f>+D12+D13+D14+D15+D16</f>
        <v>82038945</v>
      </c>
      <c r="E11" s="35">
        <f>+E12+E13+E14+E15+E16</f>
        <v>0</v>
      </c>
      <c r="F11" s="26"/>
    </row>
    <row r="12" spans="2:16" ht="18.75" x14ac:dyDescent="0.3">
      <c r="C12" s="10" t="s">
        <v>2</v>
      </c>
      <c r="D12" s="18">
        <v>68812500</v>
      </c>
      <c r="E12" s="35">
        <v>0</v>
      </c>
      <c r="F12" s="26"/>
    </row>
    <row r="13" spans="2:16" ht="18.75" x14ac:dyDescent="0.3">
      <c r="C13" s="10" t="s">
        <v>3</v>
      </c>
      <c r="D13" s="18">
        <v>3600000</v>
      </c>
      <c r="E13" s="35">
        <v>0</v>
      </c>
      <c r="F13" s="26"/>
    </row>
    <row r="14" spans="2:16" ht="18.75" x14ac:dyDescent="0.3">
      <c r="C14" s="10" t="s">
        <v>4</v>
      </c>
      <c r="D14" s="17">
        <v>0</v>
      </c>
      <c r="E14" s="35">
        <v>0</v>
      </c>
      <c r="F14" s="26"/>
    </row>
    <row r="15" spans="2:16" ht="18.75" x14ac:dyDescent="0.3">
      <c r="C15" s="10" t="s">
        <v>5</v>
      </c>
      <c r="D15" s="18">
        <v>0</v>
      </c>
      <c r="E15" s="35">
        <v>0</v>
      </c>
      <c r="F15" s="26"/>
    </row>
    <row r="16" spans="2:16" ht="18.75" x14ac:dyDescent="0.3">
      <c r="C16" s="10" t="s">
        <v>6</v>
      </c>
      <c r="D16" s="18">
        <v>9626445</v>
      </c>
      <c r="E16" s="35">
        <v>0</v>
      </c>
      <c r="F16" s="26"/>
    </row>
    <row r="17" spans="3:6" ht="18.75" x14ac:dyDescent="0.3">
      <c r="C17" s="9" t="s">
        <v>7</v>
      </c>
      <c r="D17" s="34">
        <f>+D18+D19+D20+D21+D22+D23+D24+D25+D26</f>
        <v>30141420.330000002</v>
      </c>
      <c r="E17" s="35">
        <f>+E18+E19+E20+E21+E22+E23+E24+E25+E26</f>
        <v>0</v>
      </c>
      <c r="F17" s="26"/>
    </row>
    <row r="18" spans="3:6" ht="18.75" x14ac:dyDescent="0.3">
      <c r="C18" s="10" t="s">
        <v>8</v>
      </c>
      <c r="D18" s="18">
        <v>3855153.13</v>
      </c>
      <c r="E18" s="35">
        <v>0</v>
      </c>
      <c r="F18" s="26"/>
    </row>
    <row r="19" spans="3:6" ht="18.75" x14ac:dyDescent="0.3">
      <c r="C19" s="10" t="s">
        <v>9</v>
      </c>
      <c r="D19" s="18">
        <v>1060000</v>
      </c>
      <c r="E19" s="35">
        <v>0</v>
      </c>
      <c r="F19" s="26"/>
    </row>
    <row r="20" spans="3:6" ht="18.75" x14ac:dyDescent="0.3">
      <c r="C20" s="10" t="s">
        <v>10</v>
      </c>
      <c r="D20" s="18">
        <v>3500000</v>
      </c>
      <c r="E20" s="35">
        <v>0</v>
      </c>
      <c r="F20" s="26"/>
    </row>
    <row r="21" spans="3:6" ht="18.75" x14ac:dyDescent="0.3">
      <c r="C21" s="10" t="s">
        <v>11</v>
      </c>
      <c r="D21" s="18">
        <v>80000</v>
      </c>
      <c r="E21" s="35">
        <v>0</v>
      </c>
      <c r="F21" s="26"/>
    </row>
    <row r="22" spans="3:6" ht="18.75" x14ac:dyDescent="0.3">
      <c r="C22" s="10" t="s">
        <v>12</v>
      </c>
      <c r="D22" s="18">
        <v>385500</v>
      </c>
      <c r="E22" s="35">
        <v>0</v>
      </c>
      <c r="F22" s="21"/>
    </row>
    <row r="23" spans="3:6" ht="18.75" x14ac:dyDescent="0.3">
      <c r="C23" s="10" t="s">
        <v>13</v>
      </c>
      <c r="D23" s="18">
        <v>3980000</v>
      </c>
      <c r="E23" s="35">
        <v>0</v>
      </c>
      <c r="F23" s="21"/>
    </row>
    <row r="24" spans="3:6" ht="18.75" x14ac:dyDescent="0.3">
      <c r="C24" s="10" t="s">
        <v>14</v>
      </c>
      <c r="D24" s="18">
        <v>2139500</v>
      </c>
      <c r="E24" s="35">
        <v>0</v>
      </c>
      <c r="F24" s="21"/>
    </row>
    <row r="25" spans="3:6" ht="18.75" x14ac:dyDescent="0.3">
      <c r="C25" s="10" t="s">
        <v>15</v>
      </c>
      <c r="D25" s="18">
        <v>13444676.33</v>
      </c>
      <c r="E25" s="35">
        <v>0</v>
      </c>
      <c r="F25" s="21"/>
    </row>
    <row r="26" spans="3:6" ht="18.75" x14ac:dyDescent="0.3">
      <c r="C26" s="10" t="s">
        <v>16</v>
      </c>
      <c r="D26" s="18">
        <v>1696590.87</v>
      </c>
      <c r="E26" s="35">
        <v>0</v>
      </c>
      <c r="F26" s="21"/>
    </row>
    <row r="27" spans="3:6" ht="18.75" x14ac:dyDescent="0.3">
      <c r="C27" s="9" t="s">
        <v>17</v>
      </c>
      <c r="D27" s="34">
        <f>+D28+D29+D30+D31+D32+D33+D34+D35+D36</f>
        <v>2783086</v>
      </c>
      <c r="E27" s="35">
        <f>+E28+E29+E30+E31+E32+E33+E34+E35+E36</f>
        <v>0</v>
      </c>
      <c r="F27" s="21"/>
    </row>
    <row r="28" spans="3:6" ht="18.75" x14ac:dyDescent="0.3">
      <c r="C28" s="10" t="s">
        <v>18</v>
      </c>
      <c r="D28" s="18">
        <v>149700</v>
      </c>
      <c r="E28" s="35">
        <v>0</v>
      </c>
      <c r="F28" s="21"/>
    </row>
    <row r="29" spans="3:6" ht="18.75" x14ac:dyDescent="0.3">
      <c r="C29" s="10" t="s">
        <v>19</v>
      </c>
      <c r="D29" s="18">
        <v>287030</v>
      </c>
      <c r="E29" s="35">
        <v>0</v>
      </c>
      <c r="F29" s="21"/>
    </row>
    <row r="30" spans="3:6" ht="18.75" x14ac:dyDescent="0.3">
      <c r="C30" s="10" t="s">
        <v>20</v>
      </c>
      <c r="D30" s="18">
        <v>217321.99</v>
      </c>
      <c r="E30" s="35">
        <v>0</v>
      </c>
      <c r="F30" s="21"/>
    </row>
    <row r="31" spans="3:6" ht="18.75" x14ac:dyDescent="0.3">
      <c r="C31" s="10" t="s">
        <v>21</v>
      </c>
      <c r="D31" s="18">
        <v>19000</v>
      </c>
      <c r="E31" s="35">
        <v>0</v>
      </c>
      <c r="F31" s="21"/>
    </row>
    <row r="32" spans="3:6" ht="18.75" x14ac:dyDescent="0.3">
      <c r="C32" s="10" t="s">
        <v>22</v>
      </c>
      <c r="D32" s="18">
        <v>51500</v>
      </c>
      <c r="E32" s="35">
        <v>0</v>
      </c>
      <c r="F32" s="21"/>
    </row>
    <row r="33" spans="3:6" ht="18.75" x14ac:dyDescent="0.3">
      <c r="C33" s="10" t="s">
        <v>23</v>
      </c>
      <c r="D33" s="18">
        <v>120462</v>
      </c>
      <c r="E33" s="35">
        <v>0</v>
      </c>
      <c r="F33" s="21"/>
    </row>
    <row r="34" spans="3:6" ht="18.75" x14ac:dyDescent="0.3">
      <c r="C34" s="10" t="s">
        <v>24</v>
      </c>
      <c r="D34" s="18">
        <v>931573.74</v>
      </c>
      <c r="E34" s="35">
        <v>0</v>
      </c>
      <c r="F34" s="21"/>
    </row>
    <row r="35" spans="3:6" ht="18.75" x14ac:dyDescent="0.3">
      <c r="C35" s="10" t="s">
        <v>25</v>
      </c>
      <c r="D35" s="18">
        <v>0</v>
      </c>
      <c r="E35" s="35">
        <v>0</v>
      </c>
      <c r="F35" s="21"/>
    </row>
    <row r="36" spans="3:6" ht="18.75" x14ac:dyDescent="0.3">
      <c r="C36" s="10" t="s">
        <v>26</v>
      </c>
      <c r="D36" s="18">
        <v>1006498.27</v>
      </c>
      <c r="E36" s="35">
        <v>0</v>
      </c>
      <c r="F36" s="21"/>
    </row>
    <row r="37" spans="3:6" ht="18.75" x14ac:dyDescent="0.3">
      <c r="C37" s="9" t="s">
        <v>27</v>
      </c>
      <c r="D37" s="34">
        <f>+D38+D39+D40+D41+D42+D43+D44+D45</f>
        <v>0</v>
      </c>
      <c r="E37" s="35">
        <v>0</v>
      </c>
      <c r="F37" s="21"/>
    </row>
    <row r="38" spans="3:6" ht="18.75" x14ac:dyDescent="0.3">
      <c r="C38" s="10" t="s">
        <v>28</v>
      </c>
      <c r="D38" s="18">
        <v>0</v>
      </c>
      <c r="E38" s="35">
        <v>0</v>
      </c>
      <c r="F38" s="21"/>
    </row>
    <row r="39" spans="3:6" ht="18.75" x14ac:dyDescent="0.3">
      <c r="C39" s="10" t="s">
        <v>29</v>
      </c>
      <c r="D39" s="18">
        <v>0</v>
      </c>
      <c r="E39" s="35">
        <v>0</v>
      </c>
      <c r="F39" s="21"/>
    </row>
    <row r="40" spans="3:6" ht="18.75" x14ac:dyDescent="0.3">
      <c r="C40" s="10" t="s">
        <v>30</v>
      </c>
      <c r="D40" s="18">
        <v>0</v>
      </c>
      <c r="E40" s="35">
        <v>0</v>
      </c>
      <c r="F40" s="21"/>
    </row>
    <row r="41" spans="3:6" ht="18.75" x14ac:dyDescent="0.3">
      <c r="C41" s="10" t="s">
        <v>31</v>
      </c>
      <c r="D41" s="18">
        <v>0</v>
      </c>
      <c r="E41" s="35">
        <v>0</v>
      </c>
      <c r="F41" s="21"/>
    </row>
    <row r="42" spans="3:6" ht="18.75" x14ac:dyDescent="0.3">
      <c r="C42" s="10" t="s">
        <v>32</v>
      </c>
      <c r="D42" s="18">
        <v>0</v>
      </c>
      <c r="E42" s="35">
        <v>0</v>
      </c>
      <c r="F42" s="21"/>
    </row>
    <row r="43" spans="3:6" ht="18.75" x14ac:dyDescent="0.3">
      <c r="C43" s="10" t="s">
        <v>33</v>
      </c>
      <c r="D43" s="18">
        <v>0</v>
      </c>
      <c r="E43" s="35">
        <v>0</v>
      </c>
      <c r="F43" s="21"/>
    </row>
    <row r="44" spans="3:6" ht="18.75" x14ac:dyDescent="0.3">
      <c r="C44" s="10" t="s">
        <v>34</v>
      </c>
      <c r="D44" s="18">
        <v>0</v>
      </c>
      <c r="E44" s="35">
        <v>0</v>
      </c>
      <c r="F44" s="21"/>
    </row>
    <row r="45" spans="3:6" ht="18.75" x14ac:dyDescent="0.3">
      <c r="C45" s="10" t="s">
        <v>35</v>
      </c>
      <c r="D45" s="18">
        <v>0</v>
      </c>
      <c r="E45" s="35">
        <v>0</v>
      </c>
      <c r="F45" s="21"/>
    </row>
    <row r="46" spans="3:6" ht="18.75" x14ac:dyDescent="0.3">
      <c r="C46" s="9" t="s">
        <v>36</v>
      </c>
      <c r="D46" s="34">
        <f>+D47+D48+D49+D50+D51+D52</f>
        <v>0</v>
      </c>
      <c r="E46" s="35">
        <v>0</v>
      </c>
      <c r="F46" s="21"/>
    </row>
    <row r="47" spans="3:6" ht="18.75" x14ac:dyDescent="0.3">
      <c r="C47" s="10" t="s">
        <v>37</v>
      </c>
      <c r="D47" s="18">
        <v>0</v>
      </c>
      <c r="E47" s="35">
        <v>0</v>
      </c>
      <c r="F47" s="21"/>
    </row>
    <row r="48" spans="3:6" ht="18.75" x14ac:dyDescent="0.3">
      <c r="C48" s="10" t="s">
        <v>38</v>
      </c>
      <c r="D48" s="18">
        <v>0</v>
      </c>
      <c r="E48" s="35">
        <v>0</v>
      </c>
      <c r="F48" s="21"/>
    </row>
    <row r="49" spans="3:6" ht="18.75" x14ac:dyDescent="0.3">
      <c r="C49" s="10" t="s">
        <v>39</v>
      </c>
      <c r="D49" s="18">
        <v>0</v>
      </c>
      <c r="E49" s="35">
        <v>0</v>
      </c>
      <c r="F49" s="21"/>
    </row>
    <row r="50" spans="3:6" ht="18.75" x14ac:dyDescent="0.3">
      <c r="C50" s="10" t="s">
        <v>40</v>
      </c>
      <c r="D50" s="18">
        <v>0</v>
      </c>
      <c r="E50" s="35">
        <v>0</v>
      </c>
      <c r="F50" s="21"/>
    </row>
    <row r="51" spans="3:6" ht="18.75" x14ac:dyDescent="0.3">
      <c r="C51" s="10" t="s">
        <v>41</v>
      </c>
      <c r="D51" s="18">
        <v>0</v>
      </c>
      <c r="E51" s="35">
        <v>0</v>
      </c>
      <c r="F51" s="21"/>
    </row>
    <row r="52" spans="3:6" ht="18.75" x14ac:dyDescent="0.3">
      <c r="C52" s="10" t="s">
        <v>42</v>
      </c>
      <c r="D52" s="18">
        <v>0</v>
      </c>
      <c r="E52" s="35">
        <v>0</v>
      </c>
      <c r="F52" s="21"/>
    </row>
    <row r="53" spans="3:6" ht="18.75" x14ac:dyDescent="0.3">
      <c r="C53" s="9" t="s">
        <v>43</v>
      </c>
      <c r="D53" s="34">
        <f>+D54+D55+D56+D57+D58+D59+D60+D61+D62</f>
        <v>49540132.670000002</v>
      </c>
      <c r="E53" s="35">
        <f>+E54+E55+E56+E57+E58+E59+E60+E61+E62</f>
        <v>0</v>
      </c>
      <c r="F53" s="21"/>
    </row>
    <row r="54" spans="3:6" ht="18.75" x14ac:dyDescent="0.3">
      <c r="C54" s="10" t="s">
        <v>44</v>
      </c>
      <c r="D54" s="18">
        <v>16584279.5</v>
      </c>
      <c r="E54" s="35">
        <v>0</v>
      </c>
      <c r="F54" s="21"/>
    </row>
    <row r="55" spans="3:6" ht="18.75" x14ac:dyDescent="0.3">
      <c r="C55" s="10" t="s">
        <v>45</v>
      </c>
      <c r="D55" s="18">
        <v>554766.82000000007</v>
      </c>
      <c r="E55" s="35">
        <v>0</v>
      </c>
      <c r="F55" s="21"/>
    </row>
    <row r="56" spans="3:6" ht="18.75" x14ac:dyDescent="0.3">
      <c r="C56" s="10" t="s">
        <v>46</v>
      </c>
      <c r="D56" s="18">
        <v>362800.6</v>
      </c>
      <c r="E56" s="35">
        <v>0</v>
      </c>
      <c r="F56" s="21"/>
    </row>
    <row r="57" spans="3:6" ht="18.75" x14ac:dyDescent="0.3">
      <c r="C57" s="10" t="s">
        <v>47</v>
      </c>
      <c r="D57" s="18">
        <v>24862849.75</v>
      </c>
      <c r="E57" s="35">
        <v>0</v>
      </c>
      <c r="F57" s="21"/>
    </row>
    <row r="58" spans="3:6" ht="18.75" x14ac:dyDescent="0.3">
      <c r="C58" s="10" t="s">
        <v>48</v>
      </c>
      <c r="D58" s="18">
        <v>5102300</v>
      </c>
      <c r="E58" s="35">
        <v>0</v>
      </c>
      <c r="F58" s="21"/>
    </row>
    <row r="59" spans="3:6" ht="18.75" x14ac:dyDescent="0.3">
      <c r="C59" s="10" t="s">
        <v>49</v>
      </c>
      <c r="D59" s="18">
        <v>130000</v>
      </c>
      <c r="E59" s="35">
        <v>0</v>
      </c>
      <c r="F59" s="21"/>
    </row>
    <row r="60" spans="3:6" ht="18.75" x14ac:dyDescent="0.3">
      <c r="C60" s="10" t="s">
        <v>50</v>
      </c>
      <c r="D60" s="18">
        <v>0</v>
      </c>
      <c r="E60" s="35">
        <v>0</v>
      </c>
      <c r="F60" s="21"/>
    </row>
    <row r="61" spans="3:6" ht="18.75" x14ac:dyDescent="0.3">
      <c r="C61" s="10" t="s">
        <v>51</v>
      </c>
      <c r="D61" s="18">
        <v>1943136</v>
      </c>
      <c r="E61" s="35">
        <v>0</v>
      </c>
      <c r="F61" s="21"/>
    </row>
    <row r="62" spans="3:6" ht="18.75" x14ac:dyDescent="0.3">
      <c r="C62" s="10" t="s">
        <v>52</v>
      </c>
      <c r="D62" s="18">
        <v>0</v>
      </c>
      <c r="E62" s="35">
        <v>0</v>
      </c>
      <c r="F62" s="21"/>
    </row>
    <row r="63" spans="3:6" ht="18.75" x14ac:dyDescent="0.3">
      <c r="C63" s="9" t="s">
        <v>53</v>
      </c>
      <c r="D63" s="34">
        <f>+D64+D65+D66+D67</f>
        <v>2800000</v>
      </c>
      <c r="E63" s="35">
        <f>+E64+E65+E66+E67</f>
        <v>0</v>
      </c>
      <c r="F63" s="21"/>
    </row>
    <row r="64" spans="3:6" ht="18.75" x14ac:dyDescent="0.3">
      <c r="C64" s="10" t="s">
        <v>54</v>
      </c>
      <c r="D64" s="18">
        <v>2800000</v>
      </c>
      <c r="E64" s="35">
        <v>0</v>
      </c>
      <c r="F64" s="21"/>
    </row>
    <row r="65" spans="3:6" ht="18.75" x14ac:dyDescent="0.3">
      <c r="C65" s="10" t="s">
        <v>55</v>
      </c>
      <c r="D65" s="18">
        <v>0</v>
      </c>
      <c r="E65" s="35">
        <v>0</v>
      </c>
      <c r="F65" s="21"/>
    </row>
    <row r="66" spans="3:6" ht="18.75" x14ac:dyDescent="0.3">
      <c r="C66" s="10" t="s">
        <v>56</v>
      </c>
      <c r="D66" s="18">
        <v>0</v>
      </c>
      <c r="E66" s="35">
        <v>0</v>
      </c>
      <c r="F66" s="21"/>
    </row>
    <row r="67" spans="3:6" ht="18.75" x14ac:dyDescent="0.3">
      <c r="C67" s="10" t="s">
        <v>57</v>
      </c>
      <c r="D67" s="18">
        <v>0</v>
      </c>
      <c r="E67" s="35">
        <v>0</v>
      </c>
      <c r="F67" s="21"/>
    </row>
    <row r="68" spans="3:6" ht="18.75" x14ac:dyDescent="0.3">
      <c r="C68" s="9" t="s">
        <v>58</v>
      </c>
      <c r="D68" s="34">
        <f>+D69+D70</f>
        <v>0</v>
      </c>
      <c r="E68" s="35">
        <f>+E69+E70</f>
        <v>0</v>
      </c>
      <c r="F68" s="21"/>
    </row>
    <row r="69" spans="3:6" ht="18.75" x14ac:dyDescent="0.3">
      <c r="C69" s="10" t="s">
        <v>59</v>
      </c>
      <c r="D69" s="18">
        <v>0</v>
      </c>
      <c r="E69" s="35">
        <v>0</v>
      </c>
      <c r="F69" s="21"/>
    </row>
    <row r="70" spans="3:6" ht="18.75" x14ac:dyDescent="0.3">
      <c r="C70" s="10" t="s">
        <v>60</v>
      </c>
      <c r="D70" s="18">
        <v>0</v>
      </c>
      <c r="E70" s="35">
        <v>0</v>
      </c>
      <c r="F70" s="21"/>
    </row>
    <row r="71" spans="3:6" ht="18.75" x14ac:dyDescent="0.3">
      <c r="C71" s="9" t="s">
        <v>61</v>
      </c>
      <c r="D71" s="34">
        <f>+D72+D73+D74</f>
        <v>0</v>
      </c>
      <c r="E71" s="35">
        <f>+E72+E73+E74</f>
        <v>0</v>
      </c>
      <c r="F71" s="21"/>
    </row>
    <row r="72" spans="3:6" ht="18.75" x14ac:dyDescent="0.3">
      <c r="C72" s="10" t="s">
        <v>62</v>
      </c>
      <c r="D72" s="18">
        <v>0</v>
      </c>
      <c r="E72" s="35">
        <v>0</v>
      </c>
      <c r="F72" s="27"/>
    </row>
    <row r="73" spans="3:6" ht="18.75" x14ac:dyDescent="0.3">
      <c r="C73" s="10" t="s">
        <v>63</v>
      </c>
      <c r="D73" s="18">
        <v>0</v>
      </c>
      <c r="E73" s="35">
        <v>0</v>
      </c>
      <c r="F73" s="27"/>
    </row>
    <row r="74" spans="3:6" ht="18.75" x14ac:dyDescent="0.3">
      <c r="C74" s="10" t="s">
        <v>64</v>
      </c>
      <c r="D74" s="18">
        <v>0</v>
      </c>
      <c r="E74" s="35">
        <v>0</v>
      </c>
      <c r="F74" s="27"/>
    </row>
    <row r="75" spans="3:6" ht="18.75" x14ac:dyDescent="0.3">
      <c r="C75" s="7" t="s">
        <v>67</v>
      </c>
      <c r="D75" s="19">
        <f>+D76+D79+D82</f>
        <v>0</v>
      </c>
      <c r="E75" s="35">
        <f>+E76+E79+E82</f>
        <v>0</v>
      </c>
      <c r="F75" s="27"/>
    </row>
    <row r="76" spans="3:6" ht="18.75" x14ac:dyDescent="0.3">
      <c r="C76" s="9" t="s">
        <v>68</v>
      </c>
      <c r="D76" s="34">
        <f>+D77+D78</f>
        <v>0</v>
      </c>
      <c r="E76" s="35">
        <f>+E77+E78</f>
        <v>0</v>
      </c>
      <c r="F76" s="21"/>
    </row>
    <row r="77" spans="3:6" ht="18.75" x14ac:dyDescent="0.3">
      <c r="C77" s="10" t="s">
        <v>69</v>
      </c>
      <c r="D77" s="18">
        <v>0</v>
      </c>
      <c r="E77" s="35">
        <v>0</v>
      </c>
      <c r="F77" s="21"/>
    </row>
    <row r="78" spans="3:6" ht="18.75" x14ac:dyDescent="0.3">
      <c r="C78" s="10" t="s">
        <v>70</v>
      </c>
      <c r="D78" s="18">
        <v>0</v>
      </c>
      <c r="E78" s="35">
        <v>0</v>
      </c>
      <c r="F78" s="21"/>
    </row>
    <row r="79" spans="3:6" ht="18.75" x14ac:dyDescent="0.3">
      <c r="C79" s="9" t="s">
        <v>71</v>
      </c>
      <c r="D79" s="34">
        <f>+D80+D81</f>
        <v>0</v>
      </c>
      <c r="E79" s="35">
        <f>+E80+E81</f>
        <v>0</v>
      </c>
      <c r="F79" s="21"/>
    </row>
    <row r="80" spans="3:6" ht="18.75" x14ac:dyDescent="0.3">
      <c r="C80" s="10" t="s">
        <v>72</v>
      </c>
      <c r="D80" s="18">
        <v>0</v>
      </c>
      <c r="E80" s="35">
        <v>0</v>
      </c>
      <c r="F80" s="21"/>
    </row>
    <row r="81" spans="3:7" ht="18.75" x14ac:dyDescent="0.3">
      <c r="C81" s="10" t="s">
        <v>73</v>
      </c>
      <c r="D81" s="18">
        <v>0</v>
      </c>
      <c r="E81" s="35">
        <v>0</v>
      </c>
      <c r="F81" s="21"/>
    </row>
    <row r="82" spans="3:7" ht="18.75" x14ac:dyDescent="0.3">
      <c r="C82" s="9" t="s">
        <v>74</v>
      </c>
      <c r="D82" s="34">
        <f>+D83</f>
        <v>0</v>
      </c>
      <c r="E82" s="35">
        <f>+E83</f>
        <v>0</v>
      </c>
      <c r="F82" s="21"/>
    </row>
    <row r="83" spans="3:7" ht="18.75" x14ac:dyDescent="0.3">
      <c r="C83" s="10" t="s">
        <v>75</v>
      </c>
      <c r="D83" s="18">
        <v>0</v>
      </c>
      <c r="E83" s="35">
        <v>0</v>
      </c>
      <c r="F83" s="21"/>
    </row>
    <row r="84" spans="3:7" ht="21" x14ac:dyDescent="0.35">
      <c r="C84" s="36" t="s">
        <v>65</v>
      </c>
      <c r="D84" s="37">
        <f>+D75+D10</f>
        <v>167303584</v>
      </c>
      <c r="E84" s="38">
        <f>+E75+E10</f>
        <v>0</v>
      </c>
      <c r="F84" s="21"/>
    </row>
    <row r="85" spans="3:7" ht="18" thickBot="1" x14ac:dyDescent="0.35">
      <c r="C85" s="21" t="s">
        <v>104</v>
      </c>
      <c r="D85" s="21"/>
      <c r="E85" s="21"/>
      <c r="F85" s="21"/>
    </row>
    <row r="86" spans="3:7" ht="29.25" customHeight="1" thickBot="1" x14ac:dyDescent="0.35">
      <c r="C86" s="39" t="s">
        <v>105</v>
      </c>
      <c r="D86" s="21"/>
      <c r="E86" s="21"/>
      <c r="F86" s="21"/>
    </row>
    <row r="87" spans="3:7" ht="42" customHeight="1" thickBot="1" x14ac:dyDescent="0.35">
      <c r="C87" s="40" t="s">
        <v>106</v>
      </c>
      <c r="D87" s="21"/>
      <c r="E87" s="21"/>
      <c r="F87" s="21"/>
    </row>
    <row r="88" spans="3:7" ht="75.75" thickBot="1" x14ac:dyDescent="0.35">
      <c r="C88" s="41" t="s">
        <v>107</v>
      </c>
      <c r="D88" s="21"/>
      <c r="E88" s="21"/>
      <c r="F88" s="21"/>
    </row>
    <row r="89" spans="3:7" ht="17.25" x14ac:dyDescent="0.3">
      <c r="C89" s="28"/>
      <c r="D89" s="21"/>
      <c r="E89" s="21"/>
      <c r="F89" s="21"/>
    </row>
    <row r="90" spans="3:7" ht="17.25" x14ac:dyDescent="0.3">
      <c r="C90" s="21"/>
      <c r="D90" s="21"/>
      <c r="E90" s="21"/>
      <c r="F90" s="21"/>
    </row>
    <row r="91" spans="3:7" ht="18.75" x14ac:dyDescent="0.3">
      <c r="C91" s="86" t="s">
        <v>103</v>
      </c>
      <c r="D91" s="86"/>
      <c r="E91" s="29" t="s">
        <v>96</v>
      </c>
      <c r="F91" s="29"/>
      <c r="G91" s="14"/>
    </row>
    <row r="92" spans="3:7" ht="16.5" x14ac:dyDescent="0.25">
      <c r="C92" s="86" t="s">
        <v>108</v>
      </c>
      <c r="D92" s="86"/>
      <c r="E92" s="29" t="s">
        <v>109</v>
      </c>
      <c r="F92" s="29"/>
      <c r="G92" s="15"/>
    </row>
    <row r="93" spans="3:7" ht="18.75" customHeight="1" x14ac:dyDescent="0.25">
      <c r="C93" s="86" t="s">
        <v>102</v>
      </c>
      <c r="D93" s="86"/>
      <c r="E93" s="29" t="s">
        <v>99</v>
      </c>
      <c r="F93" s="29"/>
      <c r="G93" s="15"/>
    </row>
    <row r="94" spans="3:7" ht="18.75" customHeight="1" x14ac:dyDescent="0.25">
      <c r="C94" s="30"/>
      <c r="D94" s="30"/>
      <c r="E94" s="29"/>
      <c r="F94" s="29"/>
      <c r="G94" s="15"/>
    </row>
    <row r="95" spans="3:7" ht="18.75" x14ac:dyDescent="0.3">
      <c r="C95" s="85" t="s">
        <v>100</v>
      </c>
      <c r="D95" s="85"/>
      <c r="E95" s="85"/>
      <c r="F95" s="85"/>
      <c r="G95" s="6"/>
    </row>
    <row r="96" spans="3:7" ht="18.75" x14ac:dyDescent="0.3">
      <c r="C96" s="85" t="s">
        <v>97</v>
      </c>
      <c r="D96" s="85"/>
      <c r="E96" s="85"/>
      <c r="F96" s="85"/>
      <c r="G96" s="6"/>
    </row>
    <row r="97" spans="3:7" ht="18.75" x14ac:dyDescent="0.3">
      <c r="C97" s="85" t="s">
        <v>98</v>
      </c>
      <c r="D97" s="85"/>
      <c r="E97" s="85"/>
      <c r="F97" s="85"/>
      <c r="G97" s="12"/>
    </row>
    <row r="98" spans="3:7" ht="16.5" x14ac:dyDescent="0.25">
      <c r="C98" s="31"/>
      <c r="D98" s="32"/>
      <c r="E98" s="33"/>
      <c r="F98" s="33"/>
      <c r="G98" s="13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115"/>
  <sheetViews>
    <sheetView showGridLines="0" tabSelected="1" view="pageBreakPreview" zoomScale="48" zoomScaleNormal="91" zoomScaleSheetLayoutView="48" workbookViewId="0">
      <selection activeCell="B19" sqref="B19"/>
    </sheetView>
  </sheetViews>
  <sheetFormatPr baseColWidth="10" defaultColWidth="11.42578125" defaultRowHeight="15" x14ac:dyDescent="0.25"/>
  <cols>
    <col min="1" max="1" width="3.140625" customWidth="1"/>
    <col min="2" max="2" width="217.28515625" customWidth="1"/>
    <col min="3" max="3" width="48.85546875" customWidth="1"/>
    <col min="4" max="4" width="47" customWidth="1"/>
    <col min="5" max="5" width="41.7109375" customWidth="1"/>
    <col min="6" max="6" width="41.28515625" customWidth="1"/>
    <col min="7" max="7" width="30.85546875" hidden="1" customWidth="1"/>
    <col min="8" max="8" width="32" hidden="1" customWidth="1"/>
    <col min="9" max="9" width="31.5703125" hidden="1" customWidth="1"/>
    <col min="10" max="10" width="32.42578125" hidden="1" customWidth="1"/>
    <col min="11" max="11" width="30.42578125" hidden="1" customWidth="1"/>
    <col min="12" max="12" width="31.28515625" hidden="1" customWidth="1"/>
    <col min="13" max="13" width="31" hidden="1" customWidth="1"/>
    <col min="14" max="14" width="33.85546875" hidden="1" customWidth="1"/>
    <col min="15" max="15" width="30.7109375" hidden="1" customWidth="1"/>
    <col min="16" max="16" width="29.28515625" hidden="1" customWidth="1"/>
    <col min="17" max="17" width="45.85546875" customWidth="1"/>
    <col min="19" max="19" width="24.42578125" customWidth="1"/>
    <col min="20" max="20" width="15.85546875" customWidth="1"/>
  </cols>
  <sheetData>
    <row r="2" spans="2:19" ht="3" customHeight="1" x14ac:dyDescent="0.25"/>
    <row r="3" spans="2:19" ht="4.5" hidden="1" customHeight="1" x14ac:dyDescent="0.25"/>
    <row r="4" spans="2:19" ht="4.5" hidden="1" customHeight="1" x14ac:dyDescent="0.25"/>
    <row r="5" spans="2:19" ht="4.5" customHeight="1" x14ac:dyDescent="0.25"/>
    <row r="6" spans="2:19" ht="46.5" x14ac:dyDescent="0.25">
      <c r="B6" s="73" t="s">
        <v>92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2:19" ht="46.5" x14ac:dyDescent="0.25">
      <c r="B7" s="75" t="s">
        <v>93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2:19" ht="46.5" x14ac:dyDescent="0.25">
      <c r="B8" s="80">
        <v>46054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2:19" s="44" customFormat="1" ht="46.5" x14ac:dyDescent="0.5">
      <c r="B9" s="75" t="s">
        <v>95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</row>
    <row r="10" spans="2:19" ht="39.75" customHeight="1" x14ac:dyDescent="0.25">
      <c r="B10" s="81" t="s">
        <v>76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2:19" ht="34.5" customHeight="1" x14ac:dyDescent="0.25">
      <c r="B11" s="77" t="s">
        <v>66</v>
      </c>
      <c r="C11" s="78" t="s">
        <v>91</v>
      </c>
      <c r="D11" s="78" t="s">
        <v>90</v>
      </c>
      <c r="E11" s="82" t="s">
        <v>110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2" spans="2:19" ht="36.75" customHeight="1" x14ac:dyDescent="0.5">
      <c r="B12" s="77"/>
      <c r="C12" s="79"/>
      <c r="D12" s="79"/>
      <c r="E12" s="45" t="s">
        <v>78</v>
      </c>
      <c r="F12" s="45" t="s">
        <v>79</v>
      </c>
      <c r="G12" s="45" t="s">
        <v>80</v>
      </c>
      <c r="H12" s="45" t="s">
        <v>81</v>
      </c>
      <c r="I12" s="46" t="s">
        <v>82</v>
      </c>
      <c r="J12" s="45" t="s">
        <v>83</v>
      </c>
      <c r="K12" s="46" t="s">
        <v>84</v>
      </c>
      <c r="L12" s="45" t="s">
        <v>85</v>
      </c>
      <c r="M12" s="45" t="s">
        <v>86</v>
      </c>
      <c r="N12" s="45" t="s">
        <v>87</v>
      </c>
      <c r="O12" s="45" t="s">
        <v>88</v>
      </c>
      <c r="P12" s="46" t="s">
        <v>89</v>
      </c>
      <c r="Q12" s="45" t="s">
        <v>77</v>
      </c>
    </row>
    <row r="13" spans="2:19" ht="34.5" customHeight="1" x14ac:dyDescent="0.5">
      <c r="B13" s="47" t="s">
        <v>0</v>
      </c>
      <c r="C13" s="48">
        <f>+C14+C20+C30+C40+C49+C57+C67+C72+C75+C79</f>
        <v>288421797</v>
      </c>
      <c r="D13" s="49">
        <f>+D14+D20+D30+D40+D49+D57+D68+D72+D75</f>
        <v>0</v>
      </c>
      <c r="E13" s="48">
        <f>+E14+E20+E30+E40+E49+E57+E68+E72+E75</f>
        <v>10708697.689999999</v>
      </c>
      <c r="F13" s="48">
        <f>+F14+F20+F30+F40+F49+F57+F68+F72+F75</f>
        <v>11414316.85</v>
      </c>
      <c r="G13" s="48">
        <f>+G14+G20+G30+G40+G49+G57+G68+G72+G75</f>
        <v>0</v>
      </c>
      <c r="H13" s="48">
        <f t="shared" ref="H13:M13" si="0">+H14+H20+H30+H40+H49+H57+H68+H72+H75+H79</f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8">
        <f t="shared" si="0"/>
        <v>0</v>
      </c>
      <c r="M13" s="48">
        <f t="shared" si="0"/>
        <v>0</v>
      </c>
      <c r="N13" s="48">
        <f>+N14+N20+N30+N40+N49+N57+N67+N72+N75+N79</f>
        <v>0</v>
      </c>
      <c r="O13" s="48">
        <f>+O14+O20+O30+O40+O49+O57+O67+O72+O75+O79</f>
        <v>0</v>
      </c>
      <c r="P13" s="48">
        <f>+P14+P20+P30+P40+P49+P57+P67+P72+P75+P79</f>
        <v>0</v>
      </c>
      <c r="Q13" s="48">
        <f>+Q14+Q20+Q30+Q40+Q49+Q57+Q67+Q72+Q75+Q79</f>
        <v>22123014.539999995</v>
      </c>
      <c r="S13" s="11"/>
    </row>
    <row r="14" spans="2:19" ht="35.25" customHeight="1" x14ac:dyDescent="0.5">
      <c r="B14" s="50" t="s">
        <v>1</v>
      </c>
      <c r="C14" s="51">
        <f>+C15+C16+C19</f>
        <v>152894850</v>
      </c>
      <c r="D14" s="52">
        <v>0</v>
      </c>
      <c r="E14" s="53">
        <f t="shared" ref="E14" si="1">+E15+E16+E17+E18+E19</f>
        <v>10094107.49</v>
      </c>
      <c r="F14" s="53">
        <f t="shared" ref="F14:Q14" si="2">+F15+F16+F17+F18+F19</f>
        <v>10747686.060000001</v>
      </c>
      <c r="G14" s="53">
        <f t="shared" si="2"/>
        <v>0</v>
      </c>
      <c r="H14" s="53">
        <f t="shared" si="2"/>
        <v>0</v>
      </c>
      <c r="I14" s="53">
        <f t="shared" si="2"/>
        <v>0</v>
      </c>
      <c r="J14" s="53">
        <f t="shared" si="2"/>
        <v>0</v>
      </c>
      <c r="K14" s="53">
        <f t="shared" si="2"/>
        <v>0</v>
      </c>
      <c r="L14" s="53">
        <f t="shared" si="2"/>
        <v>0</v>
      </c>
      <c r="M14" s="53">
        <f t="shared" si="2"/>
        <v>0</v>
      </c>
      <c r="N14" s="53">
        <f t="shared" si="2"/>
        <v>0</v>
      </c>
      <c r="O14" s="53">
        <f t="shared" si="2"/>
        <v>0</v>
      </c>
      <c r="P14" s="53">
        <f t="shared" si="2"/>
        <v>0</v>
      </c>
      <c r="Q14" s="53">
        <f t="shared" si="2"/>
        <v>20841793.549999997</v>
      </c>
      <c r="S14" s="16"/>
    </row>
    <row r="15" spans="2:19" ht="33" customHeight="1" x14ac:dyDescent="0.5">
      <c r="B15" s="54" t="s">
        <v>2</v>
      </c>
      <c r="C15" s="55">
        <v>114969452</v>
      </c>
      <c r="D15" s="56">
        <v>0</v>
      </c>
      <c r="E15" s="57">
        <v>8515000</v>
      </c>
      <c r="F15" s="57">
        <v>9118904.0099999998</v>
      </c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>
        <f t="shared" ref="Q15:Q16" si="3">+E15+F15+G15+H15+I15+J15+K15+L15+M15+N15+O15+P15</f>
        <v>17633904.009999998</v>
      </c>
    </row>
    <row r="16" spans="2:19" ht="32.25" customHeight="1" x14ac:dyDescent="0.5">
      <c r="B16" s="54" t="s">
        <v>3</v>
      </c>
      <c r="C16" s="55">
        <v>22273082</v>
      </c>
      <c r="D16" s="56">
        <v>0</v>
      </c>
      <c r="E16" s="57">
        <v>292750</v>
      </c>
      <c r="F16" s="58">
        <v>342750</v>
      </c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>
        <f t="shared" si="3"/>
        <v>635500</v>
      </c>
    </row>
    <row r="17" spans="2:21" ht="30.75" customHeight="1" x14ac:dyDescent="0.5">
      <c r="B17" s="54" t="s">
        <v>4</v>
      </c>
      <c r="C17" s="55">
        <v>0</v>
      </c>
      <c r="D17" s="56">
        <v>0</v>
      </c>
      <c r="E17" s="57">
        <v>0</v>
      </c>
      <c r="F17" s="57">
        <v>0</v>
      </c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>
        <f t="shared" ref="Q17:Q80" si="4">+E17+F17+G17+H17+I17+J17+K17+L17+M17+N17+O17+P17</f>
        <v>0</v>
      </c>
    </row>
    <row r="18" spans="2:21" ht="29.25" customHeight="1" x14ac:dyDescent="0.5">
      <c r="B18" s="54" t="s">
        <v>5</v>
      </c>
      <c r="C18" s="55">
        <v>0</v>
      </c>
      <c r="D18" s="56">
        <v>0</v>
      </c>
      <c r="E18" s="57">
        <v>0</v>
      </c>
      <c r="F18" s="57">
        <v>0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>
        <f>+E18+F18+G18+H18+I18+J18+K18+L18+M18+N18+O18+P18</f>
        <v>0</v>
      </c>
    </row>
    <row r="19" spans="2:21" ht="32.25" customHeight="1" x14ac:dyDescent="0.5">
      <c r="B19" s="54" t="s">
        <v>6</v>
      </c>
      <c r="C19" s="55">
        <v>15652316</v>
      </c>
      <c r="D19" s="56">
        <v>0</v>
      </c>
      <c r="E19" s="57">
        <v>1286357.49</v>
      </c>
      <c r="F19" s="57">
        <v>1286032.05</v>
      </c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>
        <f>+E19+F19+G19+H19+I19+J19+K19+L19+M19+N19+O19+P19</f>
        <v>2572389.54</v>
      </c>
    </row>
    <row r="20" spans="2:21" ht="34.5" customHeight="1" x14ac:dyDescent="0.5">
      <c r="B20" s="50" t="s">
        <v>7</v>
      </c>
      <c r="C20" s="51">
        <f>+C21+C22+C23+C24+C25+C27+C26+C28+C29</f>
        <v>22353919</v>
      </c>
      <c r="D20" s="52">
        <v>0</v>
      </c>
      <c r="E20" s="53">
        <f t="shared" ref="E20" si="5">+E21+E22+E23+E24+E25+E26+E27+E28+E29</f>
        <v>198590.2</v>
      </c>
      <c r="F20" s="53">
        <f t="shared" ref="F20:M20" si="6">+F21+F22+F23+F24+F25+F26+F27+F28+F29</f>
        <v>666630.78999999992</v>
      </c>
      <c r="G20" s="53">
        <f>+G21+G22+G23+G24+G25+G26+G27+G28+G29</f>
        <v>0</v>
      </c>
      <c r="H20" s="53">
        <f>+H21+H22+H23+H24+H25+H26+H27+H28+H29</f>
        <v>0</v>
      </c>
      <c r="I20" s="53">
        <f t="shared" si="6"/>
        <v>0</v>
      </c>
      <c r="J20" s="53">
        <f t="shared" si="6"/>
        <v>0</v>
      </c>
      <c r="K20" s="53">
        <f t="shared" si="6"/>
        <v>0</v>
      </c>
      <c r="L20" s="53">
        <f t="shared" si="6"/>
        <v>0</v>
      </c>
      <c r="M20" s="53">
        <f t="shared" si="6"/>
        <v>0</v>
      </c>
      <c r="N20" s="53">
        <f>+N21+N22+N23+N24+N25+N26+N27+N28+N29</f>
        <v>0</v>
      </c>
      <c r="O20" s="53">
        <f>+O21+O22+O23+O24+O25+O26+O27+O28+O29</f>
        <v>0</v>
      </c>
      <c r="P20" s="53">
        <f>+P21+P22+P23+P24+P25+P26+P27+P28+P29</f>
        <v>0</v>
      </c>
      <c r="Q20" s="53">
        <f t="shared" si="4"/>
        <v>865220.99</v>
      </c>
      <c r="S20" s="11"/>
    </row>
    <row r="21" spans="2:21" ht="31.5" customHeight="1" x14ac:dyDescent="0.5">
      <c r="B21" s="54" t="s">
        <v>8</v>
      </c>
      <c r="C21" s="55">
        <v>4600000</v>
      </c>
      <c r="D21" s="56">
        <v>0</v>
      </c>
      <c r="E21" s="57">
        <v>0</v>
      </c>
      <c r="F21" s="57">
        <v>336868.91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>
        <f t="shared" si="4"/>
        <v>336868.91</v>
      </c>
    </row>
    <row r="22" spans="2:21" ht="31.5" customHeight="1" x14ac:dyDescent="0.5">
      <c r="B22" s="54" t="s">
        <v>9</v>
      </c>
      <c r="C22" s="55">
        <v>1029500</v>
      </c>
      <c r="D22" s="56">
        <v>0</v>
      </c>
      <c r="E22" s="57">
        <v>0</v>
      </c>
      <c r="F22" s="57">
        <v>0</v>
      </c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>
        <f t="shared" si="4"/>
        <v>0</v>
      </c>
      <c r="S22" s="16"/>
    </row>
    <row r="23" spans="2:21" ht="31.5" customHeight="1" x14ac:dyDescent="0.5">
      <c r="B23" s="54" t="s">
        <v>10</v>
      </c>
      <c r="C23" s="55">
        <v>2780906</v>
      </c>
      <c r="D23" s="56">
        <v>0</v>
      </c>
      <c r="E23" s="57">
        <v>0</v>
      </c>
      <c r="F23" s="57">
        <v>145559.78</v>
      </c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>
        <f t="shared" si="4"/>
        <v>145559.78</v>
      </c>
    </row>
    <row r="24" spans="2:21" ht="30.75" customHeight="1" x14ac:dyDescent="0.5">
      <c r="B24" s="54" t="s">
        <v>11</v>
      </c>
      <c r="C24" s="55">
        <v>228465</v>
      </c>
      <c r="D24" s="56">
        <v>0</v>
      </c>
      <c r="E24" s="57">
        <v>0</v>
      </c>
      <c r="F24" s="57">
        <v>0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>
        <f t="shared" si="4"/>
        <v>0</v>
      </c>
    </row>
    <row r="25" spans="2:21" ht="33" customHeight="1" x14ac:dyDescent="0.5">
      <c r="B25" s="54" t="s">
        <v>12</v>
      </c>
      <c r="C25" s="55">
        <v>4336949</v>
      </c>
      <c r="D25" s="56">
        <v>0</v>
      </c>
      <c r="E25" s="57">
        <v>0</v>
      </c>
      <c r="F25" s="57">
        <v>0</v>
      </c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>
        <f t="shared" si="4"/>
        <v>0</v>
      </c>
    </row>
    <row r="26" spans="2:21" ht="30.75" customHeight="1" x14ac:dyDescent="0.5">
      <c r="B26" s="54" t="s">
        <v>13</v>
      </c>
      <c r="C26" s="55">
        <v>3467474</v>
      </c>
      <c r="D26" s="56">
        <v>0</v>
      </c>
      <c r="E26" s="57">
        <v>198590.2</v>
      </c>
      <c r="F26" s="57">
        <v>184202.1</v>
      </c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>
        <f>+E26+F26+G26+H26+I26+J26+K26+L26+M26+N26+O26+P26</f>
        <v>382792.30000000005</v>
      </c>
    </row>
    <row r="27" spans="2:21" ht="36.75" customHeight="1" x14ac:dyDescent="0.5">
      <c r="B27" s="59" t="s">
        <v>114</v>
      </c>
      <c r="C27" s="55">
        <v>2067625</v>
      </c>
      <c r="D27" s="56">
        <v>0</v>
      </c>
      <c r="E27" s="57">
        <v>0</v>
      </c>
      <c r="F27" s="57">
        <v>0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>
        <f t="shared" si="4"/>
        <v>0</v>
      </c>
    </row>
    <row r="28" spans="2:21" ht="35.25" customHeight="1" x14ac:dyDescent="0.5">
      <c r="B28" s="59" t="s">
        <v>15</v>
      </c>
      <c r="C28" s="55">
        <v>2800563</v>
      </c>
      <c r="D28" s="56">
        <v>0</v>
      </c>
      <c r="E28" s="57">
        <v>0</v>
      </c>
      <c r="F28" s="57">
        <v>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>
        <f t="shared" si="4"/>
        <v>0</v>
      </c>
    </row>
    <row r="29" spans="2:21" ht="35.25" customHeight="1" x14ac:dyDescent="0.5">
      <c r="B29" s="54" t="s">
        <v>16</v>
      </c>
      <c r="C29" s="55">
        <v>1042437</v>
      </c>
      <c r="D29" s="56">
        <v>0</v>
      </c>
      <c r="E29" s="57">
        <v>0</v>
      </c>
      <c r="F29" s="57">
        <v>0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>
        <f t="shared" si="4"/>
        <v>0</v>
      </c>
      <c r="S29" s="42"/>
      <c r="T29" s="43"/>
    </row>
    <row r="30" spans="2:21" ht="31.5" customHeight="1" x14ac:dyDescent="0.5">
      <c r="B30" s="50" t="s">
        <v>17</v>
      </c>
      <c r="C30" s="51">
        <f>+C31+C32+C33+C34+C35+C36+C37+C38+C39</f>
        <v>8896953</v>
      </c>
      <c r="D30" s="51">
        <v>0</v>
      </c>
      <c r="E30" s="51">
        <f t="shared" ref="E30" si="7">+E31+E32+E33+E34+E35+E36+E37+E38+E39</f>
        <v>0</v>
      </c>
      <c r="F30" s="53">
        <f t="shared" ref="F30:P30" si="8">+F31+F32+F33+F34+F35+F36+F37+F38+F39</f>
        <v>0</v>
      </c>
      <c r="G30" s="53">
        <f t="shared" si="8"/>
        <v>0</v>
      </c>
      <c r="H30" s="53">
        <f t="shared" si="8"/>
        <v>0</v>
      </c>
      <c r="I30" s="53">
        <f t="shared" si="8"/>
        <v>0</v>
      </c>
      <c r="J30" s="53">
        <f t="shared" si="8"/>
        <v>0</v>
      </c>
      <c r="K30" s="53">
        <f t="shared" si="8"/>
        <v>0</v>
      </c>
      <c r="L30" s="53">
        <f t="shared" si="8"/>
        <v>0</v>
      </c>
      <c r="M30" s="53">
        <f t="shared" si="8"/>
        <v>0</v>
      </c>
      <c r="N30" s="60">
        <f t="shared" si="8"/>
        <v>0</v>
      </c>
      <c r="O30" s="53">
        <f>+O31+O32+O33+O34+O35+O36+O37+O38+O39</f>
        <v>0</v>
      </c>
      <c r="P30" s="53">
        <f t="shared" si="8"/>
        <v>0</v>
      </c>
      <c r="Q30" s="53">
        <f>+Q31+Q32+Q33+Q34+Q35+Q36+Q37+Q38+Q39</f>
        <v>0</v>
      </c>
      <c r="R30" s="11"/>
      <c r="S30" s="42"/>
      <c r="T30" s="42"/>
      <c r="U30" s="11"/>
    </row>
    <row r="31" spans="2:21" ht="33.75" customHeight="1" x14ac:dyDescent="0.5">
      <c r="B31" s="54" t="s">
        <v>18</v>
      </c>
      <c r="C31" s="55">
        <v>542858</v>
      </c>
      <c r="D31" s="56">
        <v>0</v>
      </c>
      <c r="E31" s="57">
        <v>0</v>
      </c>
      <c r="F31" s="57">
        <v>0</v>
      </c>
      <c r="G31" s="57"/>
      <c r="H31" s="57"/>
      <c r="I31" s="57"/>
      <c r="J31" s="57"/>
      <c r="K31" s="57"/>
      <c r="L31" s="57"/>
      <c r="M31" s="57"/>
      <c r="N31" s="61"/>
      <c r="O31" s="57"/>
      <c r="P31" s="57"/>
      <c r="Q31" s="57">
        <f t="shared" si="4"/>
        <v>0</v>
      </c>
      <c r="S31" s="42"/>
      <c r="T31" s="43"/>
    </row>
    <row r="32" spans="2:21" ht="30.75" customHeight="1" x14ac:dyDescent="0.5">
      <c r="B32" s="54" t="s">
        <v>19</v>
      </c>
      <c r="C32" s="55">
        <v>870800</v>
      </c>
      <c r="D32" s="56">
        <v>0</v>
      </c>
      <c r="E32" s="57">
        <v>0</v>
      </c>
      <c r="F32" s="57">
        <v>0</v>
      </c>
      <c r="G32" s="57"/>
      <c r="H32" s="57"/>
      <c r="I32" s="57"/>
      <c r="J32" s="57"/>
      <c r="K32" s="57"/>
      <c r="L32" s="57"/>
      <c r="M32" s="57"/>
      <c r="N32" s="61"/>
      <c r="O32" s="57"/>
      <c r="P32" s="57"/>
      <c r="Q32" s="57">
        <f t="shared" si="4"/>
        <v>0</v>
      </c>
      <c r="R32" s="16"/>
      <c r="S32" s="16"/>
      <c r="T32" s="16"/>
      <c r="U32" s="16"/>
    </row>
    <row r="33" spans="2:20" ht="30.75" customHeight="1" x14ac:dyDescent="0.5">
      <c r="B33" s="54" t="s">
        <v>20</v>
      </c>
      <c r="C33" s="55">
        <v>455468</v>
      </c>
      <c r="D33" s="56">
        <v>0</v>
      </c>
      <c r="E33" s="57">
        <v>0</v>
      </c>
      <c r="F33" s="57">
        <v>0</v>
      </c>
      <c r="G33" s="57"/>
      <c r="H33" s="57"/>
      <c r="I33" s="57"/>
      <c r="J33" s="57"/>
      <c r="K33" s="57"/>
      <c r="L33" s="57"/>
      <c r="M33" s="57"/>
      <c r="N33" s="61"/>
      <c r="O33" s="57"/>
      <c r="P33" s="57"/>
      <c r="Q33" s="57">
        <f t="shared" si="4"/>
        <v>0</v>
      </c>
      <c r="T33" s="11"/>
    </row>
    <row r="34" spans="2:20" ht="33.75" customHeight="1" x14ac:dyDescent="0.5">
      <c r="B34" s="54" t="s">
        <v>21</v>
      </c>
      <c r="C34" s="55">
        <v>9360</v>
      </c>
      <c r="D34" s="56">
        <v>0</v>
      </c>
      <c r="E34" s="57">
        <v>0</v>
      </c>
      <c r="F34" s="57">
        <v>0</v>
      </c>
      <c r="G34" s="57"/>
      <c r="H34" s="57"/>
      <c r="I34" s="57"/>
      <c r="J34" s="57"/>
      <c r="K34" s="57"/>
      <c r="L34" s="57"/>
      <c r="M34" s="57"/>
      <c r="N34" s="61"/>
      <c r="O34" s="57"/>
      <c r="P34" s="57"/>
      <c r="Q34" s="57">
        <f t="shared" si="4"/>
        <v>0</v>
      </c>
      <c r="T34" s="11"/>
    </row>
    <row r="35" spans="2:20" ht="32.25" customHeight="1" x14ac:dyDescent="0.5">
      <c r="B35" s="54" t="s">
        <v>22</v>
      </c>
      <c r="C35" s="55">
        <v>572000</v>
      </c>
      <c r="D35" s="56">
        <v>0</v>
      </c>
      <c r="E35" s="57">
        <v>0</v>
      </c>
      <c r="F35" s="57">
        <v>0</v>
      </c>
      <c r="G35" s="57"/>
      <c r="H35" s="57"/>
      <c r="I35" s="57"/>
      <c r="J35" s="57"/>
      <c r="K35" s="57"/>
      <c r="L35" s="57"/>
      <c r="M35" s="57"/>
      <c r="N35" s="61"/>
      <c r="O35" s="57"/>
      <c r="P35" s="57"/>
      <c r="Q35" s="57">
        <f t="shared" si="4"/>
        <v>0</v>
      </c>
      <c r="T35" s="11"/>
    </row>
    <row r="36" spans="2:20" ht="31.5" customHeight="1" x14ac:dyDescent="0.5">
      <c r="B36" s="54" t="s">
        <v>23</v>
      </c>
      <c r="C36" s="55">
        <v>28687</v>
      </c>
      <c r="D36" s="56">
        <v>0</v>
      </c>
      <c r="E36" s="57">
        <v>0</v>
      </c>
      <c r="F36" s="57">
        <v>0</v>
      </c>
      <c r="G36" s="57"/>
      <c r="H36" s="57"/>
      <c r="I36" s="57"/>
      <c r="J36" s="57"/>
      <c r="K36" s="57"/>
      <c r="L36" s="57"/>
      <c r="M36" s="57"/>
      <c r="N36" s="61"/>
      <c r="O36" s="57"/>
      <c r="P36" s="57"/>
      <c r="Q36" s="57">
        <f t="shared" si="4"/>
        <v>0</v>
      </c>
    </row>
    <row r="37" spans="2:20" ht="33.75" x14ac:dyDescent="0.5">
      <c r="B37" s="59" t="s">
        <v>24</v>
      </c>
      <c r="C37" s="55">
        <v>4319240</v>
      </c>
      <c r="D37" s="56">
        <v>0</v>
      </c>
      <c r="E37" s="57">
        <v>0</v>
      </c>
      <c r="F37" s="57">
        <v>0</v>
      </c>
      <c r="G37" s="57"/>
      <c r="H37" s="57"/>
      <c r="I37" s="57"/>
      <c r="J37" s="57"/>
      <c r="K37" s="57"/>
      <c r="L37" s="57"/>
      <c r="M37" s="57"/>
      <c r="N37" s="61"/>
      <c r="O37" s="57"/>
      <c r="P37" s="57"/>
      <c r="Q37" s="57">
        <f t="shared" si="4"/>
        <v>0</v>
      </c>
    </row>
    <row r="38" spans="2:20" ht="32.25" customHeight="1" x14ac:dyDescent="0.5">
      <c r="B38" s="59" t="s">
        <v>25</v>
      </c>
      <c r="C38" s="55">
        <v>0</v>
      </c>
      <c r="D38" s="56">
        <v>0</v>
      </c>
      <c r="E38" s="57">
        <v>0</v>
      </c>
      <c r="F38" s="57">
        <v>0</v>
      </c>
      <c r="G38" s="57"/>
      <c r="H38" s="57"/>
      <c r="I38" s="57"/>
      <c r="J38" s="57"/>
      <c r="K38" s="57"/>
      <c r="L38" s="57"/>
      <c r="M38" s="57"/>
      <c r="N38" s="61"/>
      <c r="O38" s="57"/>
      <c r="P38" s="57"/>
      <c r="Q38" s="57">
        <f t="shared" si="4"/>
        <v>0</v>
      </c>
    </row>
    <row r="39" spans="2:20" ht="33.75" customHeight="1" x14ac:dyDescent="0.5">
      <c r="B39" s="54" t="s">
        <v>26</v>
      </c>
      <c r="C39" s="55">
        <v>2098540</v>
      </c>
      <c r="D39" s="56">
        <v>0</v>
      </c>
      <c r="E39" s="57">
        <v>0</v>
      </c>
      <c r="F39" s="57">
        <v>0</v>
      </c>
      <c r="G39" s="57"/>
      <c r="H39" s="57"/>
      <c r="I39" s="57"/>
      <c r="J39" s="57"/>
      <c r="K39" s="57"/>
      <c r="L39" s="57"/>
      <c r="M39" s="57"/>
      <c r="N39" s="61"/>
      <c r="O39" s="57"/>
      <c r="P39" s="57"/>
      <c r="Q39" s="57">
        <f t="shared" si="4"/>
        <v>0</v>
      </c>
    </row>
    <row r="40" spans="2:20" ht="33" customHeight="1" x14ac:dyDescent="0.5">
      <c r="B40" s="50" t="s">
        <v>27</v>
      </c>
      <c r="C40" s="51">
        <f>+C41+C42+C43+C44+C45+C46+C47</f>
        <v>101481595</v>
      </c>
      <c r="D40" s="51">
        <v>0</v>
      </c>
      <c r="E40" s="51">
        <f t="shared" ref="E40" si="9">+E41+E42+E43+E44+E45+E46+E47+E48</f>
        <v>416000</v>
      </c>
      <c r="F40" s="51">
        <f t="shared" ref="F40:P40" si="10">+F41+F42+F43+F44+F45+F46+F47+F48</f>
        <v>0</v>
      </c>
      <c r="G40" s="51">
        <f t="shared" si="10"/>
        <v>0</v>
      </c>
      <c r="H40" s="51">
        <f t="shared" si="10"/>
        <v>0</v>
      </c>
      <c r="I40" s="51">
        <f t="shared" si="10"/>
        <v>0</v>
      </c>
      <c r="J40" s="51">
        <f t="shared" si="10"/>
        <v>0</v>
      </c>
      <c r="K40" s="51">
        <f t="shared" si="10"/>
        <v>0</v>
      </c>
      <c r="L40" s="51">
        <f t="shared" si="10"/>
        <v>0</v>
      </c>
      <c r="M40" s="51">
        <f t="shared" si="10"/>
        <v>0</v>
      </c>
      <c r="N40" s="51">
        <f t="shared" si="10"/>
        <v>0</v>
      </c>
      <c r="O40" s="51">
        <f t="shared" si="10"/>
        <v>0</v>
      </c>
      <c r="P40" s="51">
        <f t="shared" si="10"/>
        <v>0</v>
      </c>
      <c r="Q40" s="53">
        <f t="shared" si="4"/>
        <v>416000</v>
      </c>
    </row>
    <row r="41" spans="2:20" ht="34.5" customHeight="1" x14ac:dyDescent="0.5">
      <c r="B41" s="54" t="s">
        <v>28</v>
      </c>
      <c r="C41" s="55">
        <v>1481595</v>
      </c>
      <c r="D41" s="56">
        <v>0</v>
      </c>
      <c r="E41" s="57">
        <v>416000</v>
      </c>
      <c r="F41" s="57">
        <v>0</v>
      </c>
      <c r="G41" s="57">
        <v>0</v>
      </c>
      <c r="H41" s="57">
        <v>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61">
        <v>0</v>
      </c>
      <c r="O41" s="57">
        <v>0</v>
      </c>
      <c r="P41" s="57">
        <v>0</v>
      </c>
      <c r="Q41" s="57">
        <f t="shared" si="4"/>
        <v>416000</v>
      </c>
    </row>
    <row r="42" spans="2:20" ht="30.75" customHeight="1" x14ac:dyDescent="0.5">
      <c r="B42" s="59" t="s">
        <v>29</v>
      </c>
      <c r="C42" s="55">
        <v>0</v>
      </c>
      <c r="D42" s="56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  <c r="L42" s="57">
        <v>0</v>
      </c>
      <c r="M42" s="57">
        <v>0</v>
      </c>
      <c r="N42" s="61">
        <v>0</v>
      </c>
      <c r="O42" s="57">
        <v>0</v>
      </c>
      <c r="P42" s="57">
        <v>0</v>
      </c>
      <c r="Q42" s="57">
        <f t="shared" si="4"/>
        <v>0</v>
      </c>
    </row>
    <row r="43" spans="2:20" ht="30.75" customHeight="1" x14ac:dyDescent="0.5">
      <c r="B43" s="59" t="s">
        <v>30</v>
      </c>
      <c r="C43" s="55">
        <v>0</v>
      </c>
      <c r="D43" s="56">
        <v>0</v>
      </c>
      <c r="E43" s="57">
        <v>0</v>
      </c>
      <c r="F43" s="57">
        <v>0</v>
      </c>
      <c r="G43" s="57">
        <v>0</v>
      </c>
      <c r="H43" s="57">
        <v>0</v>
      </c>
      <c r="I43" s="57">
        <v>0</v>
      </c>
      <c r="J43" s="57">
        <v>0</v>
      </c>
      <c r="K43" s="57">
        <v>0</v>
      </c>
      <c r="L43" s="57">
        <v>0</v>
      </c>
      <c r="M43" s="57">
        <v>0</v>
      </c>
      <c r="N43" s="61">
        <v>0</v>
      </c>
      <c r="O43" s="57">
        <v>0</v>
      </c>
      <c r="P43" s="57">
        <v>0</v>
      </c>
      <c r="Q43" s="57">
        <f t="shared" si="4"/>
        <v>0</v>
      </c>
    </row>
    <row r="44" spans="2:20" ht="33" customHeight="1" x14ac:dyDescent="0.5">
      <c r="B44" s="59" t="s">
        <v>31</v>
      </c>
      <c r="C44" s="55">
        <v>100000000</v>
      </c>
      <c r="D44" s="56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f t="shared" si="4"/>
        <v>0</v>
      </c>
    </row>
    <row r="45" spans="2:20" ht="36" customHeight="1" x14ac:dyDescent="0.5">
      <c r="B45" s="59" t="s">
        <v>32</v>
      </c>
      <c r="C45" s="55">
        <v>0</v>
      </c>
      <c r="D45" s="56">
        <v>0</v>
      </c>
      <c r="E45" s="57">
        <v>0</v>
      </c>
      <c r="F45" s="57">
        <v>0</v>
      </c>
      <c r="G45" s="57">
        <v>0</v>
      </c>
      <c r="H45" s="57">
        <v>0</v>
      </c>
      <c r="I45" s="57">
        <v>0</v>
      </c>
      <c r="J45" s="57">
        <v>0</v>
      </c>
      <c r="K45" s="57">
        <v>0</v>
      </c>
      <c r="L45" s="57">
        <v>0</v>
      </c>
      <c r="M45" s="57">
        <v>0</v>
      </c>
      <c r="N45" s="57">
        <v>0</v>
      </c>
      <c r="O45" s="57">
        <v>0</v>
      </c>
      <c r="P45" s="57">
        <v>0</v>
      </c>
      <c r="Q45" s="57">
        <f t="shared" si="4"/>
        <v>0</v>
      </c>
    </row>
    <row r="46" spans="2:20" ht="31.5" customHeight="1" x14ac:dyDescent="0.5">
      <c r="B46" s="54" t="s">
        <v>33</v>
      </c>
      <c r="C46" s="55">
        <v>0</v>
      </c>
      <c r="D46" s="56">
        <v>0</v>
      </c>
      <c r="E46" s="57">
        <v>0</v>
      </c>
      <c r="F46" s="57">
        <v>0</v>
      </c>
      <c r="G46" s="57">
        <v>0</v>
      </c>
      <c r="H46" s="57">
        <v>0</v>
      </c>
      <c r="I46" s="57">
        <v>0</v>
      </c>
      <c r="J46" s="57">
        <v>0</v>
      </c>
      <c r="K46" s="57">
        <v>0</v>
      </c>
      <c r="L46" s="57">
        <v>0</v>
      </c>
      <c r="M46" s="57">
        <v>0</v>
      </c>
      <c r="N46" s="57">
        <v>0</v>
      </c>
      <c r="O46" s="57">
        <v>0</v>
      </c>
      <c r="P46" s="57">
        <v>0</v>
      </c>
      <c r="Q46" s="57">
        <f t="shared" si="4"/>
        <v>0</v>
      </c>
    </row>
    <row r="47" spans="2:20" ht="36" customHeight="1" x14ac:dyDescent="0.5">
      <c r="B47" s="54" t="s">
        <v>34</v>
      </c>
      <c r="C47" s="55">
        <v>0</v>
      </c>
      <c r="D47" s="56">
        <v>0</v>
      </c>
      <c r="E47" s="57">
        <v>0</v>
      </c>
      <c r="F47" s="57">
        <v>0</v>
      </c>
      <c r="G47" s="57">
        <v>0</v>
      </c>
      <c r="H47" s="57">
        <v>0</v>
      </c>
      <c r="I47" s="57">
        <v>0</v>
      </c>
      <c r="J47" s="57">
        <v>0</v>
      </c>
      <c r="K47" s="57">
        <v>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f t="shared" si="4"/>
        <v>0</v>
      </c>
    </row>
    <row r="48" spans="2:20" ht="33.75" customHeight="1" x14ac:dyDescent="0.5">
      <c r="B48" s="59" t="s">
        <v>35</v>
      </c>
      <c r="C48" s="55">
        <v>0</v>
      </c>
      <c r="D48" s="56">
        <v>0</v>
      </c>
      <c r="E48" s="57">
        <v>0</v>
      </c>
      <c r="F48" s="57">
        <v>0</v>
      </c>
      <c r="G48" s="57">
        <v>0</v>
      </c>
      <c r="H48" s="57">
        <v>0</v>
      </c>
      <c r="I48" s="57">
        <v>0</v>
      </c>
      <c r="J48" s="57">
        <v>0</v>
      </c>
      <c r="K48" s="57">
        <v>0</v>
      </c>
      <c r="L48" s="57">
        <v>0</v>
      </c>
      <c r="M48" s="57">
        <v>0</v>
      </c>
      <c r="N48" s="57">
        <v>0</v>
      </c>
      <c r="O48" s="57">
        <v>0</v>
      </c>
      <c r="P48" s="57">
        <v>0</v>
      </c>
      <c r="Q48" s="57">
        <f t="shared" si="4"/>
        <v>0</v>
      </c>
    </row>
    <row r="49" spans="2:17" ht="33.75" x14ac:dyDescent="0.5">
      <c r="B49" s="50" t="s">
        <v>36</v>
      </c>
      <c r="C49" s="51">
        <v>0</v>
      </c>
      <c r="D49" s="51">
        <v>0</v>
      </c>
      <c r="E49" s="51">
        <f t="shared" ref="E49" si="11">+E50+E51+E52+E53+E54+E55+E56</f>
        <v>0</v>
      </c>
      <c r="F49" s="51">
        <f t="shared" ref="F49:Q49" si="12">+F50+F51+F52+F53+F54+F55+F56</f>
        <v>0</v>
      </c>
      <c r="G49" s="51">
        <f t="shared" si="12"/>
        <v>0</v>
      </c>
      <c r="H49" s="51">
        <f t="shared" si="12"/>
        <v>0</v>
      </c>
      <c r="I49" s="51">
        <f t="shared" si="12"/>
        <v>0</v>
      </c>
      <c r="J49" s="51">
        <f t="shared" si="12"/>
        <v>0</v>
      </c>
      <c r="K49" s="51">
        <f t="shared" si="12"/>
        <v>0</v>
      </c>
      <c r="L49" s="51">
        <f t="shared" si="12"/>
        <v>0</v>
      </c>
      <c r="M49" s="51">
        <f t="shared" si="12"/>
        <v>0</v>
      </c>
      <c r="N49" s="51">
        <f t="shared" si="12"/>
        <v>0</v>
      </c>
      <c r="O49" s="51">
        <f t="shared" si="12"/>
        <v>0</v>
      </c>
      <c r="P49" s="51">
        <f t="shared" si="12"/>
        <v>0</v>
      </c>
      <c r="Q49" s="51">
        <f t="shared" si="12"/>
        <v>0</v>
      </c>
    </row>
    <row r="50" spans="2:17" ht="30" customHeight="1" x14ac:dyDescent="0.5">
      <c r="B50" s="54" t="s">
        <v>37</v>
      </c>
      <c r="C50" s="55">
        <v>0</v>
      </c>
      <c r="D50" s="56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f t="shared" si="4"/>
        <v>0</v>
      </c>
    </row>
    <row r="51" spans="2:17" ht="33.75" x14ac:dyDescent="0.5">
      <c r="B51" s="59" t="s">
        <v>38</v>
      </c>
      <c r="C51" s="55">
        <v>0</v>
      </c>
      <c r="D51" s="56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f t="shared" si="4"/>
        <v>0</v>
      </c>
    </row>
    <row r="52" spans="2:17" ht="33" customHeight="1" x14ac:dyDescent="0.5">
      <c r="B52" s="59" t="s">
        <v>39</v>
      </c>
      <c r="C52" s="55">
        <v>0</v>
      </c>
      <c r="D52" s="56">
        <v>0</v>
      </c>
      <c r="E52" s="57">
        <v>0</v>
      </c>
      <c r="F52" s="57">
        <v>0</v>
      </c>
      <c r="G52" s="57">
        <v>0</v>
      </c>
      <c r="H52" s="57">
        <v>0</v>
      </c>
      <c r="I52" s="57">
        <v>0</v>
      </c>
      <c r="J52" s="57">
        <v>0</v>
      </c>
      <c r="K52" s="57">
        <v>0</v>
      </c>
      <c r="L52" s="57">
        <v>0</v>
      </c>
      <c r="M52" s="57">
        <v>0</v>
      </c>
      <c r="N52" s="57">
        <v>0</v>
      </c>
      <c r="O52" s="57">
        <v>0</v>
      </c>
      <c r="P52" s="57">
        <v>0</v>
      </c>
      <c r="Q52" s="57">
        <f t="shared" si="4"/>
        <v>0</v>
      </c>
    </row>
    <row r="53" spans="2:17" ht="30" customHeight="1" x14ac:dyDescent="0.5">
      <c r="B53" s="59" t="s">
        <v>40</v>
      </c>
      <c r="C53" s="55">
        <v>0</v>
      </c>
      <c r="D53" s="56">
        <v>0</v>
      </c>
      <c r="E53" s="57">
        <v>0</v>
      </c>
      <c r="F53" s="57">
        <v>0</v>
      </c>
      <c r="G53" s="57">
        <v>0</v>
      </c>
      <c r="H53" s="57">
        <v>0</v>
      </c>
      <c r="I53" s="57">
        <v>0</v>
      </c>
      <c r="J53" s="57">
        <v>0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f t="shared" si="4"/>
        <v>0</v>
      </c>
    </row>
    <row r="54" spans="2:17" ht="33" customHeight="1" x14ac:dyDescent="0.5">
      <c r="B54" s="59" t="s">
        <v>112</v>
      </c>
      <c r="C54" s="55">
        <v>0</v>
      </c>
      <c r="D54" s="56">
        <v>0</v>
      </c>
      <c r="E54" s="57">
        <v>0</v>
      </c>
      <c r="F54" s="57">
        <v>0</v>
      </c>
      <c r="G54" s="57">
        <v>0</v>
      </c>
      <c r="H54" s="57">
        <v>0</v>
      </c>
      <c r="I54" s="57">
        <v>0</v>
      </c>
      <c r="J54" s="57">
        <v>0</v>
      </c>
      <c r="K54" s="57">
        <v>0</v>
      </c>
      <c r="L54" s="57">
        <v>0</v>
      </c>
      <c r="M54" s="57">
        <v>0</v>
      </c>
      <c r="N54" s="57">
        <v>0</v>
      </c>
      <c r="O54" s="57">
        <v>0</v>
      </c>
      <c r="P54" s="57">
        <v>0</v>
      </c>
      <c r="Q54" s="57">
        <f t="shared" ref="Q54" si="13">+E54+F54+G54+H54+I54+J54+K54+L54+M54+N54+O54+P54</f>
        <v>0</v>
      </c>
    </row>
    <row r="55" spans="2:17" ht="33.75" x14ac:dyDescent="0.5">
      <c r="B55" s="59" t="s">
        <v>41</v>
      </c>
      <c r="C55" s="55">
        <v>0</v>
      </c>
      <c r="D55" s="56">
        <v>0</v>
      </c>
      <c r="E55" s="57">
        <v>0</v>
      </c>
      <c r="F55" s="57">
        <v>0</v>
      </c>
      <c r="G55" s="57">
        <v>0</v>
      </c>
      <c r="H55" s="57">
        <v>0</v>
      </c>
      <c r="I55" s="57">
        <v>0</v>
      </c>
      <c r="J55" s="57">
        <v>0</v>
      </c>
      <c r="K55" s="57">
        <v>0</v>
      </c>
      <c r="L55" s="57">
        <v>0</v>
      </c>
      <c r="M55" s="57">
        <v>0</v>
      </c>
      <c r="N55" s="57">
        <v>0</v>
      </c>
      <c r="O55" s="57">
        <v>0</v>
      </c>
      <c r="P55" s="57">
        <v>0</v>
      </c>
      <c r="Q55" s="57">
        <f t="shared" si="4"/>
        <v>0</v>
      </c>
    </row>
    <row r="56" spans="2:17" ht="30.75" customHeight="1" x14ac:dyDescent="0.5">
      <c r="B56" s="59" t="s">
        <v>42</v>
      </c>
      <c r="C56" s="55">
        <v>0</v>
      </c>
      <c r="D56" s="56">
        <v>0</v>
      </c>
      <c r="E56" s="57">
        <v>0</v>
      </c>
      <c r="F56" s="57">
        <v>0</v>
      </c>
      <c r="G56" s="57">
        <v>0</v>
      </c>
      <c r="H56" s="57">
        <v>0</v>
      </c>
      <c r="I56" s="57">
        <v>0</v>
      </c>
      <c r="J56" s="57">
        <v>0</v>
      </c>
      <c r="K56" s="57">
        <v>0</v>
      </c>
      <c r="L56" s="57">
        <v>0</v>
      </c>
      <c r="M56" s="57">
        <v>0</v>
      </c>
      <c r="N56" s="57">
        <v>0</v>
      </c>
      <c r="O56" s="57">
        <v>0</v>
      </c>
      <c r="P56" s="57">
        <v>0</v>
      </c>
      <c r="Q56" s="57">
        <f t="shared" si="4"/>
        <v>0</v>
      </c>
    </row>
    <row r="57" spans="2:17" ht="32.25" customHeight="1" x14ac:dyDescent="0.5">
      <c r="B57" s="50" t="s">
        <v>43</v>
      </c>
      <c r="C57" s="51">
        <f>+C58+C59+C60+C61+C62+C63+C65+C66</f>
        <v>2794480</v>
      </c>
      <c r="D57" s="51">
        <v>0</v>
      </c>
      <c r="E57" s="51">
        <f t="shared" ref="E57" si="14">+E58+E59+E60+E61+E62+E63+E64+E65+E66</f>
        <v>0</v>
      </c>
      <c r="F57" s="51">
        <f t="shared" ref="F57:Q57" si="15">+F58+F59+F60+F61+F62+F63+F64+F65+F66</f>
        <v>0</v>
      </c>
      <c r="G57" s="51">
        <f t="shared" si="15"/>
        <v>0</v>
      </c>
      <c r="H57" s="51">
        <f t="shared" si="15"/>
        <v>0</v>
      </c>
      <c r="I57" s="51">
        <f t="shared" si="15"/>
        <v>0</v>
      </c>
      <c r="J57" s="51">
        <f t="shared" si="15"/>
        <v>0</v>
      </c>
      <c r="K57" s="51">
        <f t="shared" si="15"/>
        <v>0</v>
      </c>
      <c r="L57" s="51">
        <f t="shared" si="15"/>
        <v>0</v>
      </c>
      <c r="M57" s="51">
        <f t="shared" si="15"/>
        <v>0</v>
      </c>
      <c r="N57" s="51">
        <f t="shared" si="15"/>
        <v>0</v>
      </c>
      <c r="O57" s="51">
        <f>+O58+O59+O60+O61+O62+O63+O64+O65+O66</f>
        <v>0</v>
      </c>
      <c r="P57" s="51">
        <f t="shared" si="15"/>
        <v>0</v>
      </c>
      <c r="Q57" s="51">
        <f t="shared" si="15"/>
        <v>0</v>
      </c>
    </row>
    <row r="58" spans="2:17" ht="35.25" customHeight="1" x14ac:dyDescent="0.5">
      <c r="B58" s="54" t="s">
        <v>44</v>
      </c>
      <c r="C58" s="55">
        <v>1614865</v>
      </c>
      <c r="D58" s="56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57">
        <v>0</v>
      </c>
      <c r="P58" s="57">
        <v>0</v>
      </c>
      <c r="Q58" s="61">
        <f t="shared" si="4"/>
        <v>0</v>
      </c>
    </row>
    <row r="59" spans="2:17" ht="33.75" x14ac:dyDescent="0.5">
      <c r="B59" s="59" t="s">
        <v>45</v>
      </c>
      <c r="C59" s="55">
        <v>428000</v>
      </c>
      <c r="D59" s="56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7">
        <v>0</v>
      </c>
      <c r="Q59" s="61">
        <f t="shared" si="4"/>
        <v>0</v>
      </c>
    </row>
    <row r="60" spans="2:17" ht="39" customHeight="1" x14ac:dyDescent="0.5">
      <c r="B60" s="59" t="s">
        <v>46</v>
      </c>
      <c r="C60" s="55">
        <v>284615</v>
      </c>
      <c r="D60" s="56">
        <v>0</v>
      </c>
      <c r="E60" s="57">
        <v>0</v>
      </c>
      <c r="F60" s="57">
        <v>0</v>
      </c>
      <c r="G60" s="57">
        <v>0</v>
      </c>
      <c r="H60" s="57">
        <v>0</v>
      </c>
      <c r="I60" s="57">
        <v>0</v>
      </c>
      <c r="J60" s="57">
        <v>0</v>
      </c>
      <c r="K60" s="57">
        <v>0</v>
      </c>
      <c r="L60" s="57">
        <v>0</v>
      </c>
      <c r="M60" s="57">
        <v>0</v>
      </c>
      <c r="N60" s="57">
        <v>0</v>
      </c>
      <c r="O60" s="57">
        <v>0</v>
      </c>
      <c r="P60" s="57">
        <v>0</v>
      </c>
      <c r="Q60" s="61">
        <f t="shared" si="4"/>
        <v>0</v>
      </c>
    </row>
    <row r="61" spans="2:17" ht="41.25" customHeight="1" x14ac:dyDescent="0.5">
      <c r="B61" s="59" t="s">
        <v>47</v>
      </c>
      <c r="C61" s="55">
        <v>0</v>
      </c>
      <c r="D61" s="56">
        <v>0</v>
      </c>
      <c r="E61" s="57">
        <v>0</v>
      </c>
      <c r="F61" s="57">
        <v>0</v>
      </c>
      <c r="G61" s="57">
        <v>0</v>
      </c>
      <c r="H61" s="57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v>0</v>
      </c>
      <c r="Q61" s="61">
        <f t="shared" si="4"/>
        <v>0</v>
      </c>
    </row>
    <row r="62" spans="2:17" ht="31.5" customHeight="1" x14ac:dyDescent="0.5">
      <c r="B62" s="59" t="s">
        <v>48</v>
      </c>
      <c r="C62" s="55">
        <v>421000</v>
      </c>
      <c r="D62" s="56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57">
        <v>0</v>
      </c>
      <c r="P62" s="57">
        <v>0</v>
      </c>
      <c r="Q62" s="61">
        <f t="shared" si="4"/>
        <v>0</v>
      </c>
    </row>
    <row r="63" spans="2:17" ht="33" customHeight="1" x14ac:dyDescent="0.5">
      <c r="B63" s="54" t="s">
        <v>49</v>
      </c>
      <c r="C63" s="55">
        <v>46000</v>
      </c>
      <c r="D63" s="56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0</v>
      </c>
      <c r="P63" s="57">
        <v>0</v>
      </c>
      <c r="Q63" s="61">
        <f t="shared" si="4"/>
        <v>0</v>
      </c>
    </row>
    <row r="64" spans="2:17" ht="30" customHeight="1" x14ac:dyDescent="0.5">
      <c r="B64" s="54" t="s">
        <v>50</v>
      </c>
      <c r="C64" s="55">
        <v>0</v>
      </c>
      <c r="D64" s="56">
        <v>0</v>
      </c>
      <c r="E64" s="57">
        <v>0</v>
      </c>
      <c r="F64" s="57">
        <v>0</v>
      </c>
      <c r="G64" s="57">
        <v>0</v>
      </c>
      <c r="H64" s="57">
        <v>0</v>
      </c>
      <c r="I64" s="57">
        <v>0</v>
      </c>
      <c r="J64" s="57">
        <v>0</v>
      </c>
      <c r="K64" s="57">
        <v>0</v>
      </c>
      <c r="L64" s="57"/>
      <c r="M64" s="57"/>
      <c r="N64" s="57">
        <v>0</v>
      </c>
      <c r="O64" s="57">
        <v>0</v>
      </c>
      <c r="P64" s="57"/>
      <c r="Q64" s="61">
        <v>0</v>
      </c>
    </row>
    <row r="65" spans="2:17" ht="31.5" customHeight="1" x14ac:dyDescent="0.5">
      <c r="B65" s="54" t="s">
        <v>51</v>
      </c>
      <c r="C65" s="55">
        <v>0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  <c r="I65" s="57">
        <v>0</v>
      </c>
      <c r="J65" s="57">
        <v>0</v>
      </c>
      <c r="K65" s="57">
        <v>0</v>
      </c>
      <c r="L65" s="57"/>
      <c r="M65" s="57"/>
      <c r="N65" s="57">
        <v>0</v>
      </c>
      <c r="O65" s="57">
        <v>0</v>
      </c>
      <c r="P65" s="57"/>
      <c r="Q65" s="61">
        <v>0</v>
      </c>
    </row>
    <row r="66" spans="2:17" ht="36.75" customHeight="1" x14ac:dyDescent="0.5">
      <c r="B66" s="59" t="s">
        <v>52</v>
      </c>
      <c r="C66" s="55">
        <v>0</v>
      </c>
      <c r="D66" s="56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/>
      <c r="M66" s="57"/>
      <c r="N66" s="57">
        <v>0</v>
      </c>
      <c r="O66" s="57">
        <v>0</v>
      </c>
      <c r="P66" s="57"/>
      <c r="Q66" s="61">
        <f t="shared" si="4"/>
        <v>0</v>
      </c>
    </row>
    <row r="67" spans="2:17" ht="27.75" customHeight="1" x14ac:dyDescent="0.5">
      <c r="B67" s="50" t="s">
        <v>53</v>
      </c>
      <c r="C67" s="55">
        <f>+C68+C69+C70+C71</f>
        <v>0</v>
      </c>
      <c r="D67" s="56">
        <v>0</v>
      </c>
      <c r="E67" s="56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f>+O68+O69+O70+O71+O72+O73+O74+O75+O76</f>
        <v>0</v>
      </c>
      <c r="P67" s="57">
        <f>+P68+P69+P70+P71+P72+P73+P74+P75+P76</f>
        <v>0</v>
      </c>
      <c r="Q67" s="61">
        <f t="shared" si="4"/>
        <v>0</v>
      </c>
    </row>
    <row r="68" spans="2:17" ht="27.75" customHeight="1" x14ac:dyDescent="0.5">
      <c r="B68" s="54" t="s">
        <v>54</v>
      </c>
      <c r="C68" s="55">
        <v>0</v>
      </c>
      <c r="D68" s="56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/>
      <c r="Q68" s="57">
        <f t="shared" si="4"/>
        <v>0</v>
      </c>
    </row>
    <row r="69" spans="2:17" ht="28.5" customHeight="1" x14ac:dyDescent="0.5">
      <c r="B69" s="54" t="s">
        <v>55</v>
      </c>
      <c r="C69" s="56">
        <v>0</v>
      </c>
      <c r="D69" s="56">
        <v>0</v>
      </c>
      <c r="E69" s="57">
        <v>0</v>
      </c>
      <c r="F69" s="57">
        <v>0</v>
      </c>
      <c r="G69" s="57">
        <v>0</v>
      </c>
      <c r="H69" s="57">
        <v>0</v>
      </c>
      <c r="I69" s="57">
        <v>0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/>
      <c r="Q69" s="57">
        <f t="shared" si="4"/>
        <v>0</v>
      </c>
    </row>
    <row r="70" spans="2:17" ht="33.75" x14ac:dyDescent="0.5">
      <c r="B70" s="54" t="s">
        <v>56</v>
      </c>
      <c r="C70" s="56">
        <v>0</v>
      </c>
      <c r="D70" s="56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f t="shared" si="4"/>
        <v>0</v>
      </c>
    </row>
    <row r="71" spans="2:17" ht="44.25" customHeight="1" x14ac:dyDescent="0.5">
      <c r="B71" s="59" t="s">
        <v>57</v>
      </c>
      <c r="C71" s="56">
        <v>0</v>
      </c>
      <c r="D71" s="56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f t="shared" si="4"/>
        <v>0</v>
      </c>
    </row>
    <row r="72" spans="2:17" ht="33.75" customHeight="1" x14ac:dyDescent="0.5">
      <c r="B72" s="62" t="s">
        <v>58</v>
      </c>
      <c r="C72" s="52">
        <v>0</v>
      </c>
      <c r="D72" s="52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f t="shared" si="4"/>
        <v>0</v>
      </c>
    </row>
    <row r="73" spans="2:17" ht="31.5" customHeight="1" x14ac:dyDescent="0.5">
      <c r="B73" s="54" t="s">
        <v>59</v>
      </c>
      <c r="C73" s="56">
        <v>0</v>
      </c>
      <c r="D73" s="56">
        <v>0</v>
      </c>
      <c r="E73" s="57">
        <v>0</v>
      </c>
      <c r="F73" s="57">
        <v>0</v>
      </c>
      <c r="G73" s="57">
        <v>0</v>
      </c>
      <c r="H73" s="57">
        <v>0</v>
      </c>
      <c r="I73" s="57">
        <v>0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f t="shared" si="4"/>
        <v>0</v>
      </c>
    </row>
    <row r="74" spans="2:17" ht="33.75" customHeight="1" x14ac:dyDescent="0.5">
      <c r="B74" s="59" t="s">
        <v>60</v>
      </c>
      <c r="C74" s="56">
        <v>0</v>
      </c>
      <c r="D74" s="56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f t="shared" si="4"/>
        <v>0</v>
      </c>
    </row>
    <row r="75" spans="2:17" ht="30" customHeight="1" x14ac:dyDescent="0.5">
      <c r="B75" s="50" t="s">
        <v>61</v>
      </c>
      <c r="C75" s="52">
        <v>0</v>
      </c>
      <c r="D75" s="52">
        <v>0</v>
      </c>
      <c r="E75" s="57">
        <v>0</v>
      </c>
      <c r="F75" s="57">
        <v>0</v>
      </c>
      <c r="G75" s="57">
        <v>0</v>
      </c>
      <c r="H75" s="57">
        <v>0</v>
      </c>
      <c r="I75" s="57">
        <v>0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f t="shared" si="4"/>
        <v>0</v>
      </c>
    </row>
    <row r="76" spans="2:17" ht="31.5" customHeight="1" x14ac:dyDescent="0.5">
      <c r="B76" s="54" t="s">
        <v>62</v>
      </c>
      <c r="C76" s="56">
        <v>0</v>
      </c>
      <c r="D76" s="56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f t="shared" si="4"/>
        <v>0</v>
      </c>
    </row>
    <row r="77" spans="2:17" ht="40.5" customHeight="1" x14ac:dyDescent="0.5">
      <c r="B77" s="54" t="s">
        <v>63</v>
      </c>
      <c r="C77" s="56">
        <v>0</v>
      </c>
      <c r="D77" s="56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7">
        <v>0</v>
      </c>
      <c r="O77" s="57">
        <v>0</v>
      </c>
      <c r="P77" s="57">
        <v>0</v>
      </c>
      <c r="Q77" s="57">
        <f t="shared" si="4"/>
        <v>0</v>
      </c>
    </row>
    <row r="78" spans="2:17" ht="35.25" customHeight="1" x14ac:dyDescent="0.5">
      <c r="B78" s="59" t="s">
        <v>64</v>
      </c>
      <c r="C78" s="56">
        <v>0</v>
      </c>
      <c r="D78" s="56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f t="shared" si="4"/>
        <v>0</v>
      </c>
    </row>
    <row r="79" spans="2:17" ht="30" customHeight="1" x14ac:dyDescent="0.5">
      <c r="B79" s="47" t="s">
        <v>67</v>
      </c>
      <c r="C79" s="49">
        <v>0</v>
      </c>
      <c r="D79" s="49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f t="shared" si="4"/>
        <v>0</v>
      </c>
    </row>
    <row r="80" spans="2:17" ht="28.5" customHeight="1" x14ac:dyDescent="0.5">
      <c r="B80" s="50" t="s">
        <v>68</v>
      </c>
      <c r="C80" s="52">
        <v>0</v>
      </c>
      <c r="D80" s="52">
        <v>0</v>
      </c>
      <c r="E80" s="53">
        <v>0</v>
      </c>
      <c r="F80" s="53">
        <v>0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3">
        <v>0</v>
      </c>
      <c r="M80" s="53">
        <v>0</v>
      </c>
      <c r="N80" s="53">
        <v>0</v>
      </c>
      <c r="O80" s="53">
        <v>0</v>
      </c>
      <c r="P80" s="53">
        <v>0</v>
      </c>
      <c r="Q80" s="53">
        <f t="shared" si="4"/>
        <v>0</v>
      </c>
    </row>
    <row r="81" spans="2:17" ht="33.75" x14ac:dyDescent="0.5">
      <c r="B81" s="54" t="s">
        <v>69</v>
      </c>
      <c r="C81" s="56">
        <v>0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7">
        <v>0</v>
      </c>
      <c r="O81" s="57">
        <v>0</v>
      </c>
      <c r="P81" s="57">
        <v>0</v>
      </c>
      <c r="Q81" s="57">
        <f t="shared" ref="Q81:Q87" si="16">+E81+F81+G81+H81+I81+J81+K81+L81+M81+N81+O81+P81</f>
        <v>0</v>
      </c>
    </row>
    <row r="82" spans="2:17" ht="33.75" x14ac:dyDescent="0.5">
      <c r="B82" s="54" t="s">
        <v>70</v>
      </c>
      <c r="C82" s="56">
        <v>0</v>
      </c>
      <c r="D82" s="56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f t="shared" si="16"/>
        <v>0</v>
      </c>
    </row>
    <row r="83" spans="2:17" ht="33" customHeight="1" x14ac:dyDescent="0.5">
      <c r="B83" s="50" t="s">
        <v>71</v>
      </c>
      <c r="C83" s="52">
        <v>0</v>
      </c>
      <c r="D83" s="52">
        <v>0</v>
      </c>
      <c r="E83" s="57">
        <v>0</v>
      </c>
      <c r="F83" s="57">
        <f t="shared" ref="F83:P83" si="17">+F84+F85</f>
        <v>0</v>
      </c>
      <c r="G83" s="57">
        <f t="shared" si="17"/>
        <v>0</v>
      </c>
      <c r="H83" s="57">
        <f t="shared" si="17"/>
        <v>0</v>
      </c>
      <c r="I83" s="57">
        <f t="shared" si="17"/>
        <v>0</v>
      </c>
      <c r="J83" s="57">
        <f t="shared" si="17"/>
        <v>0</v>
      </c>
      <c r="K83" s="57">
        <f t="shared" si="17"/>
        <v>0</v>
      </c>
      <c r="L83" s="57">
        <f t="shared" si="17"/>
        <v>0</v>
      </c>
      <c r="M83" s="57">
        <f t="shared" si="17"/>
        <v>0</v>
      </c>
      <c r="N83" s="57">
        <f t="shared" si="17"/>
        <v>0</v>
      </c>
      <c r="O83" s="57">
        <f t="shared" si="17"/>
        <v>0</v>
      </c>
      <c r="P83" s="57">
        <f t="shared" si="17"/>
        <v>0</v>
      </c>
      <c r="Q83" s="57">
        <f t="shared" si="16"/>
        <v>0</v>
      </c>
    </row>
    <row r="84" spans="2:17" ht="31.5" customHeight="1" x14ac:dyDescent="0.5">
      <c r="B84" s="54" t="s">
        <v>72</v>
      </c>
      <c r="C84" s="56">
        <v>0</v>
      </c>
      <c r="D84" s="56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f t="shared" si="16"/>
        <v>0</v>
      </c>
    </row>
    <row r="85" spans="2:17" ht="33.75" customHeight="1" x14ac:dyDescent="0.5">
      <c r="B85" s="54" t="s">
        <v>73</v>
      </c>
      <c r="C85" s="56">
        <v>0</v>
      </c>
      <c r="D85" s="56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f t="shared" si="16"/>
        <v>0</v>
      </c>
    </row>
    <row r="86" spans="2:17" ht="30.75" customHeight="1" x14ac:dyDescent="0.5">
      <c r="B86" s="50" t="s">
        <v>74</v>
      </c>
      <c r="C86" s="52">
        <v>0</v>
      </c>
      <c r="D86" s="52">
        <v>0</v>
      </c>
      <c r="E86" s="53">
        <v>0</v>
      </c>
      <c r="F86" s="53">
        <f t="shared" ref="F86:P86" si="18">+F87</f>
        <v>0</v>
      </c>
      <c r="G86" s="53">
        <f t="shared" si="18"/>
        <v>0</v>
      </c>
      <c r="H86" s="53">
        <f t="shared" si="18"/>
        <v>0</v>
      </c>
      <c r="I86" s="53">
        <f t="shared" si="18"/>
        <v>0</v>
      </c>
      <c r="J86" s="53">
        <f t="shared" si="18"/>
        <v>0</v>
      </c>
      <c r="K86" s="53">
        <f t="shared" si="18"/>
        <v>0</v>
      </c>
      <c r="L86" s="53">
        <f t="shared" si="18"/>
        <v>0</v>
      </c>
      <c r="M86" s="53">
        <f t="shared" si="18"/>
        <v>0</v>
      </c>
      <c r="N86" s="53">
        <f t="shared" si="18"/>
        <v>0</v>
      </c>
      <c r="O86" s="53">
        <f t="shared" si="18"/>
        <v>0</v>
      </c>
      <c r="P86" s="53">
        <f t="shared" si="18"/>
        <v>0</v>
      </c>
      <c r="Q86" s="53">
        <f t="shared" si="16"/>
        <v>0</v>
      </c>
    </row>
    <row r="87" spans="2:17" ht="32.25" customHeight="1" x14ac:dyDescent="0.5">
      <c r="B87" s="54" t="s">
        <v>75</v>
      </c>
      <c r="C87" s="56">
        <v>0</v>
      </c>
      <c r="D87" s="56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f t="shared" si="16"/>
        <v>0</v>
      </c>
    </row>
    <row r="88" spans="2:17" ht="39" customHeight="1" x14ac:dyDescent="0.5">
      <c r="B88" s="64" t="s">
        <v>65</v>
      </c>
      <c r="C88" s="65">
        <f>+C79+C13</f>
        <v>288421797</v>
      </c>
      <c r="D88" s="65">
        <f t="shared" ref="D88:Q88" si="19">+D79+D13</f>
        <v>0</v>
      </c>
      <c r="E88" s="65">
        <f t="shared" si="19"/>
        <v>10708697.689999999</v>
      </c>
      <c r="F88" s="65">
        <f t="shared" si="19"/>
        <v>11414316.85</v>
      </c>
      <c r="G88" s="65">
        <f t="shared" si="19"/>
        <v>0</v>
      </c>
      <c r="H88" s="65">
        <f t="shared" si="19"/>
        <v>0</v>
      </c>
      <c r="I88" s="65">
        <f t="shared" si="19"/>
        <v>0</v>
      </c>
      <c r="J88" s="65">
        <f t="shared" si="19"/>
        <v>0</v>
      </c>
      <c r="K88" s="65">
        <f t="shared" si="19"/>
        <v>0</v>
      </c>
      <c r="L88" s="65">
        <f t="shared" si="19"/>
        <v>0</v>
      </c>
      <c r="M88" s="65">
        <f t="shared" si="19"/>
        <v>0</v>
      </c>
      <c r="N88" s="65">
        <f t="shared" si="19"/>
        <v>0</v>
      </c>
      <c r="O88" s="65">
        <f t="shared" si="19"/>
        <v>0</v>
      </c>
      <c r="P88" s="65">
        <f t="shared" si="19"/>
        <v>0</v>
      </c>
      <c r="Q88" s="65">
        <f t="shared" si="19"/>
        <v>22123014.539999995</v>
      </c>
    </row>
    <row r="89" spans="2:17" ht="33.75" x14ac:dyDescent="0.5">
      <c r="B89" s="66" t="s">
        <v>122</v>
      </c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</row>
    <row r="90" spans="2:17" ht="21" customHeight="1" x14ac:dyDescent="0.5">
      <c r="B90" s="66"/>
      <c r="C90" s="66"/>
      <c r="D90" s="66"/>
      <c r="E90" s="55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</row>
    <row r="91" spans="2:17" ht="21" customHeight="1" x14ac:dyDescent="0.5">
      <c r="B91" s="66"/>
      <c r="C91" s="66"/>
      <c r="D91" s="66"/>
      <c r="E91" s="55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</row>
    <row r="92" spans="2:17" ht="21" customHeight="1" x14ac:dyDescent="0.5">
      <c r="B92" s="66"/>
      <c r="C92" s="66"/>
      <c r="D92" s="66"/>
      <c r="E92" s="55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</row>
    <row r="93" spans="2:17" ht="21" customHeight="1" x14ac:dyDescent="0.5">
      <c r="B93" s="66"/>
      <c r="C93" s="66"/>
      <c r="D93" s="66"/>
      <c r="E93" s="55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</row>
    <row r="94" spans="2:17" ht="21" customHeight="1" x14ac:dyDescent="0.5">
      <c r="B94" s="66"/>
      <c r="C94" s="66"/>
      <c r="D94" s="66"/>
      <c r="E94" s="55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</row>
    <row r="95" spans="2:17" ht="21" customHeight="1" x14ac:dyDescent="0.5">
      <c r="B95" s="66"/>
      <c r="C95" s="66"/>
      <c r="D95" s="66"/>
      <c r="E95" s="55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</row>
    <row r="96" spans="2:17" ht="21" customHeight="1" x14ac:dyDescent="0.5">
      <c r="B96" s="66"/>
      <c r="C96" s="66"/>
      <c r="D96" s="66"/>
      <c r="E96" s="55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</row>
    <row r="97" spans="2:17" ht="21" customHeight="1" x14ac:dyDescent="0.5">
      <c r="B97" s="66"/>
      <c r="C97" s="66"/>
      <c r="D97" s="66"/>
      <c r="E97" s="55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</row>
    <row r="98" spans="2:17" ht="33.75" x14ac:dyDescent="0.5"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</row>
    <row r="99" spans="2:17" ht="33.75" x14ac:dyDescent="0.5">
      <c r="B99" s="66"/>
      <c r="C99" s="66"/>
      <c r="D99" s="66"/>
      <c r="E99" s="57"/>
      <c r="F99" s="57"/>
      <c r="G99" s="57"/>
      <c r="H99" s="57"/>
      <c r="I99" s="57"/>
      <c r="J99" s="66"/>
      <c r="K99" s="66"/>
      <c r="L99" s="66"/>
      <c r="M99" s="66"/>
      <c r="N99" s="66"/>
      <c r="O99" s="66"/>
      <c r="P99" s="66"/>
      <c r="Q99" s="57"/>
    </row>
    <row r="100" spans="2:17" ht="33.75" x14ac:dyDescent="0.5">
      <c r="B100" s="66"/>
      <c r="C100" s="66"/>
      <c r="D100" s="66"/>
      <c r="E100" s="6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7"/>
    </row>
    <row r="101" spans="2:17" s="6" customFormat="1" ht="38.25" customHeight="1" x14ac:dyDescent="0.3">
      <c r="B101" s="71" t="s">
        <v>119</v>
      </c>
      <c r="C101" s="71"/>
      <c r="D101" s="72" t="s">
        <v>116</v>
      </c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</row>
    <row r="102" spans="2:17" s="6" customFormat="1" ht="38.25" customHeight="1" x14ac:dyDescent="0.3">
      <c r="B102" s="71" t="s">
        <v>120</v>
      </c>
      <c r="C102" s="71"/>
      <c r="D102" s="72" t="s">
        <v>117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</row>
    <row r="103" spans="2:17" s="6" customFormat="1" ht="38.25" customHeight="1" x14ac:dyDescent="0.3">
      <c r="B103" s="71" t="s">
        <v>121</v>
      </c>
      <c r="C103" s="71"/>
      <c r="D103" s="72" t="s">
        <v>118</v>
      </c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</row>
    <row r="104" spans="2:17" s="6" customFormat="1" ht="36" x14ac:dyDescent="0.55000000000000004"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</row>
    <row r="105" spans="2:17" s="6" customFormat="1" ht="36" x14ac:dyDescent="0.55000000000000004"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</row>
    <row r="106" spans="2:17" s="6" customFormat="1" ht="34.5" customHeight="1" x14ac:dyDescent="0.55000000000000004"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</row>
    <row r="107" spans="2:17" s="6" customFormat="1" ht="33" customHeight="1" x14ac:dyDescent="0.55000000000000004"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</row>
    <row r="108" spans="2:17" s="6" customFormat="1" ht="37.5" customHeight="1" x14ac:dyDescent="0.45">
      <c r="B108" s="69" t="s">
        <v>113</v>
      </c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</row>
    <row r="109" spans="2:17" s="6" customFormat="1" ht="30" customHeight="1" x14ac:dyDescent="0.45">
      <c r="B109" s="69" t="s">
        <v>111</v>
      </c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</row>
    <row r="110" spans="2:17" s="6" customFormat="1" ht="30" customHeight="1" x14ac:dyDescent="0.45">
      <c r="B110" s="69" t="s">
        <v>115</v>
      </c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</row>
    <row r="111" spans="2:17" s="6" customFormat="1" ht="30" customHeight="1" x14ac:dyDescent="0.45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</row>
    <row r="112" spans="2:17" s="6" customFormat="1" ht="30" customHeight="1" x14ac:dyDescent="0.3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3:17" s="6" customFormat="1" ht="33.75" customHeight="1" x14ac:dyDescent="0.3"/>
    <row r="114" spans="3:17" ht="18.75" x14ac:dyDescent="0.3">
      <c r="C114" s="14"/>
      <c r="D114" s="14"/>
      <c r="E114" s="14"/>
      <c r="F114" s="14"/>
      <c r="G114" s="14"/>
      <c r="H114" s="14"/>
      <c r="I114" s="6"/>
      <c r="J114" s="6"/>
      <c r="K114" s="6"/>
      <c r="L114" s="6"/>
      <c r="M114" s="6"/>
      <c r="N114" s="6"/>
      <c r="O114" s="6"/>
      <c r="P114" s="6"/>
      <c r="Q114" s="6"/>
    </row>
    <row r="115" spans="3:17" ht="18.75" x14ac:dyDescent="0.3">
      <c r="C115" s="14"/>
      <c r="D115" s="14"/>
      <c r="E115" s="14"/>
      <c r="F115" s="14"/>
      <c r="G115" s="14"/>
      <c r="H115" s="14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19">
    <mergeCell ref="B6:Q6"/>
    <mergeCell ref="B7:Q7"/>
    <mergeCell ref="B11:B12"/>
    <mergeCell ref="C11:C12"/>
    <mergeCell ref="D11:D12"/>
    <mergeCell ref="B8:Q8"/>
    <mergeCell ref="B9:Q9"/>
    <mergeCell ref="B10:Q10"/>
    <mergeCell ref="E11:Q11"/>
    <mergeCell ref="B108:Q108"/>
    <mergeCell ref="B109:Q109"/>
    <mergeCell ref="B112:Q112"/>
    <mergeCell ref="B101:C101"/>
    <mergeCell ref="B102:C102"/>
    <mergeCell ref="B103:C103"/>
    <mergeCell ref="D101:Q101"/>
    <mergeCell ref="D102:Q102"/>
    <mergeCell ref="D103:Q103"/>
    <mergeCell ref="B110:Q110"/>
  </mergeCells>
  <pageMargins left="0.41" right="0.69" top="0.28000000000000003" bottom="0.2" header="0.23" footer="0.2"/>
  <pageSetup scale="21" orientation="portrait" r:id="rId1"/>
  <rowBreaks count="1" manualBreakCount="1">
    <brk id="74" min="1" max="16" man="1"/>
  </rowBreaks>
  <ignoredErrors>
    <ignoredError sqref="Q57 Q30 Q4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Aprobado'!Área_de_impresión</vt:lpstr>
      <vt:lpstr>'P2 Presupuesto Aprob-Ejecuc.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2026-03-16T14:47:35Z</cp:lastPrinted>
  <dcterms:created xsi:type="dcterms:W3CDTF">2021-07-29T18:58:50Z</dcterms:created>
  <dcterms:modified xsi:type="dcterms:W3CDTF">2026-03-16T14:47:37Z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2025-01-09T15:31:19Z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40cc75d6-d408-4649-b6fb-5bb5a8d50fc2</vt:lpwstr>
  </property>
  <property fmtid="{D5CDD505-2E9C-101B-9397-08002B2CF9AE}" pid="8" name="MSIP_Label_defa4170-0d19-0005-0004-bc88714345d2_ContentBits">
    <vt:lpwstr>0</vt:lpwstr>
  </property>
</Properties>
</file>