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riegodo-my.sharepoint.com/personal/j_collado_riego_gob_do/Documents/INFORMES/Informe de ejecusión física financiera/2026/Informe ejecución físico financiera/02- trimestral/1er. trimestre/"/>
    </mc:Choice>
  </mc:AlternateContent>
  <xr:revisionPtr revIDLastSave="51" documentId="13_ncr:1_{73FF5EB6-DF4F-4B33-AED8-62BCB526C6EB}" xr6:coauthVersionLast="47" xr6:coauthVersionMax="47" xr10:uidLastSave="{3AA80322-0A41-4FF4-8193-D1681D2AD649}"/>
  <bookViews>
    <workbookView xWindow="-120" yWindow="-120" windowWidth="29040" windowHeight="15720" xr2:uid="{00000000-000D-0000-FFFF-FFFF00000000}"/>
  </bookViews>
  <sheets>
    <sheet name="Informe Fisico Financ.TI" sheetId="1" r:id="rId1"/>
  </sheets>
  <definedNames>
    <definedName name="_xlnm.Print_Area" localSheetId="0">'Informe Fisico Financ.TI'!#REF!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 i="1" l="1"/>
  <c r="I30" i="1"/>
  <c r="J30" i="1"/>
  <c r="J29" i="1"/>
  <c r="L44" i="1"/>
  <c r="L45" i="1" s="1"/>
  <c r="L41" i="1"/>
  <c r="L42" i="1" s="1"/>
  <c r="L33" i="1"/>
  <c r="L34" i="1" s="1"/>
  <c r="I25" i="1"/>
</calcChain>
</file>

<file path=xl/sharedStrings.xml><?xml version="1.0" encoding="utf-8"?>
<sst xmlns="http://schemas.openxmlformats.org/spreadsheetml/2006/main" count="93" uniqueCount="85">
  <si>
    <t>Código</t>
  </si>
  <si>
    <t>Documento Relacionado</t>
  </si>
  <si>
    <t>Fecha Versión</t>
  </si>
  <si>
    <t>Versión</t>
  </si>
  <si>
    <t>DEC-FOR013</t>
  </si>
  <si>
    <t>I.I - Completar los datos requeridos sobre la institución</t>
  </si>
  <si>
    <t>Capítulo</t>
  </si>
  <si>
    <t>0210 - Ministerio de Agricultura</t>
  </si>
  <si>
    <t>Subcapítulo</t>
  </si>
  <si>
    <t>01 - Ministerio de Agricultura</t>
  </si>
  <si>
    <t>Unidad Ejecutora</t>
  </si>
  <si>
    <t>0005 - Dirección Ejecutiva de la Comisión de Fomento a la Tecnificación del Sistema Nacional de Riego</t>
  </si>
  <si>
    <t>Misión</t>
  </si>
  <si>
    <t>Visión</t>
  </si>
  <si>
    <t>II. Contribución a la Estrategia Nacional de Desarrollo</t>
  </si>
  <si>
    <t>III. Información del Programa</t>
  </si>
  <si>
    <t>Nombre:</t>
  </si>
  <si>
    <t>Descripción:</t>
  </si>
  <si>
    <r>
      <t>Beneficiarios:</t>
    </r>
    <r>
      <rPr>
        <sz val="12"/>
        <color rgb="FF000000"/>
        <rFont val="Century Gothic"/>
        <family val="2"/>
      </rPr>
      <t xml:space="preserve"> </t>
    </r>
  </si>
  <si>
    <t>Productores agrícolas dueños de terreno con potencial para la agricultura intensiva y ubicados en las zonas o demarcaciones en alerta hídrica.</t>
  </si>
  <si>
    <t>Resultado Asociado:</t>
  </si>
  <si>
    <t>IV. Formulación y Ejecución Física-Financiera</t>
  </si>
  <si>
    <t>Presupuesto Inicial</t>
  </si>
  <si>
    <t>Presupuesto Vigente</t>
  </si>
  <si>
    <t>Presupuesto Ejecutado</t>
  </si>
  <si>
    <t>Porcentaje de Ejecución (ejecutado/vigente)</t>
  </si>
  <si>
    <t xml:space="preserve"> Presupuesto Anual</t>
  </si>
  <si>
    <t>Avance</t>
  </si>
  <si>
    <t>Producto</t>
  </si>
  <si>
    <t>Indicador</t>
  </si>
  <si>
    <t>Física
(A)</t>
  </si>
  <si>
    <t>Financiera
(B)</t>
  </si>
  <si>
    <t>Física
(C)</t>
  </si>
  <si>
    <t>Financiera
(D)</t>
  </si>
  <si>
    <t>Física 
(E)</t>
  </si>
  <si>
    <t>Financiera 
 (F)</t>
  </si>
  <si>
    <t>V. Análisis de los Logros y Desviaciones</t>
  </si>
  <si>
    <t>V.I - Información de Logros y Desviaciones por Producto</t>
  </si>
  <si>
    <t xml:space="preserve">Producto: </t>
  </si>
  <si>
    <r>
      <t xml:space="preserve">VI. </t>
    </r>
    <r>
      <rPr>
        <b/>
        <sz val="11"/>
        <color theme="0"/>
        <rFont val="Century Gothic"/>
        <family val="2"/>
      </rPr>
      <t>Oportunidades de Mejora</t>
    </r>
  </si>
  <si>
    <t xml:space="preserve">VI. I - De acuerdo a los eventos presentados durante la ejecución del producto, ¿qué aspecto puede mejorarse? </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</si>
  <si>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</si>
  <si>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3.5.3</t>
  </si>
  <si>
    <t>Fomento del uso eficiente y racional del agua para la agricultura</t>
  </si>
  <si>
    <t>Aumentar la cantidad la cantidad de tareas de tierras agrícolas con sistemas de riego presurizado en los predios de los productores de 477,000 tareas de tierra tecnificada en 2022 a 677,000 en 2025.</t>
  </si>
  <si>
    <t>Producto:</t>
  </si>
  <si>
    <t>Consiste en la transferencia de conocimiento y concientización sobre el uso eficiente del agua, el correcto uso y mantenimiento de  los sistemas de riego presurizados.</t>
  </si>
  <si>
    <t>Eje Estratégico:</t>
  </si>
  <si>
    <t>Objetivo General:</t>
  </si>
  <si>
    <t>Objetivo(s) Específico(s):</t>
  </si>
  <si>
    <t>IV.I - Desempeño Financiero</t>
  </si>
  <si>
    <t xml:space="preserve">Descripción del Producto: </t>
  </si>
  <si>
    <t>Logros Alcanzados:</t>
  </si>
  <si>
    <t>Causas y Justificación del Desvío:</t>
  </si>
  <si>
    <t>Financiero 
(%) 
J=H/D</t>
  </si>
  <si>
    <t>Física 
(%)
 I=E/C</t>
  </si>
  <si>
    <t>DESARROLLO PRODUCTIVO</t>
  </si>
  <si>
    <t>Estructura productiva sectorial y territorialmente adecuada, integrada competitivamente a la economía global y que aprovecha las oportunidades del mercado local.</t>
  </si>
  <si>
    <t>I -Información Institucional</t>
  </si>
  <si>
    <t>Coordinar, elaborar y ejecutar una Estrategia Nacional de Tecnificación de Riego, que garantice el uso racional del agua en las actividades agrícolas, así como fomentar la incorporación de tecnologías para incrementar la productividad, disminuir el costo ambiental y permitir que nuevas extensiones de tierra puedan ser agregadas a la producción agrícola intensiva.</t>
  </si>
  <si>
    <t>Consiste en la Instalación de sistemas de riego tecnificado en terrenos utilizados para la agricultura intensiva, capacitación  y asistencia técnica en el uso y mantenimiento de los sistemas de riego.</t>
  </si>
  <si>
    <t>Consiste en la realización de estudios de factibilidad y la   Instalación de sistemas de riego tecnificado en terrenos utilizados para la agricultura intensiva de productos agrícolas considerados prioritarios para el consumo de la población dominicana, así como para exportación.</t>
  </si>
  <si>
    <t>Elevar la productividad, competitividad y sostenibilidad ambiental y financiera de las cadenas agroproductivas, a fin de contribuir a la seguridad alimentaria, aprovechar el potencial exportador y generar empleo e ingresos para la población rural.</t>
  </si>
  <si>
    <t>Ser una institución referente en eficiencia y transparencia, que impulse la incorporación de innovación de riego, la eficiencia del uso del agua, la producción de competencias organizacionales y la inserción de capacidades productivas que contribuyan al desarrollo sostenible de la nación.</t>
  </si>
  <si>
    <t>mayo-junio</t>
  </si>
  <si>
    <t>Trimestre II Capacitación a productores</t>
  </si>
  <si>
    <t>Abril-Ejecución</t>
  </si>
  <si>
    <t>Presupuesto por ejecutar</t>
  </si>
  <si>
    <t>Número de productores capacitados/Número de asesorías y asistencias técnicas</t>
  </si>
  <si>
    <t>Productores agrícolas con terrenos con riego tecnificado nuevos y rehabilitados</t>
  </si>
  <si>
    <t>Productores agrícolas, técnicos, personas interesadas y organizaciones reciben capacitación, asesoría y/o asistencia técnica para la tecnificación del riego</t>
  </si>
  <si>
    <t>8072 - Productores agrícolas con terrenos con riego tecnificado nuevos y rehabilitados</t>
  </si>
  <si>
    <t>8073 - Productores agrícolas, técnicos, personas interesadas y organizaciones reciben capacitación, asesoría y/o asistencia técnica para la tecnificación del riego</t>
  </si>
  <si>
    <r>
      <t xml:space="preserve">1. Dar seguimiento a la ejecución real tanto física como financiera, para evitar inconsistencias significativas entre lo programado y lo ejecutado.                                                                                                                                                                                                                                                                                                                                                                                                                                                                                                                                                                        
</t>
    </r>
    <r>
      <rPr>
        <i/>
        <sz val="11"/>
        <rFont val="Calibri"/>
        <family val="2"/>
        <scheme val="minor"/>
      </rPr>
      <t xml:space="preserve">2. Vincular de forma mas directa el personal misional de acuerdo a la meta que logra, garantizando armonización entre :PEI-POA-PRESUPUESTO y PACC Anual.       </t>
    </r>
    <r>
      <rPr>
        <i/>
        <sz val="11"/>
        <color theme="1"/>
        <rFont val="Calibri"/>
        <family val="2"/>
        <scheme val="minor"/>
      </rPr>
      <t xml:space="preserve">                                                                                                                                                                                                                                                              3. Revisar y dar seguimiento a posibles cambios en la estructura programática, con miras a eficientizar las actividades que se realizan de manera rrecurrente y que no está siendo vinculada a la producción fisica institucional.</t>
    </r>
  </si>
  <si>
    <t>Número de tareas de tierra tecnificadas y rehabilitadas</t>
  </si>
  <si>
    <t>Informe de Evaluación Mensual de las Metas Físicas-Financieras
enero-marzo 2026</t>
  </si>
  <si>
    <t>Programación Trimestral</t>
  </si>
  <si>
    <t>Ejecución Trimestral</t>
  </si>
  <si>
    <t>8072-Producto 05</t>
  </si>
  <si>
    <t>8073-Producto 06</t>
  </si>
  <si>
    <t>Desvío Porcentual Poducción Porgrama 15</t>
  </si>
  <si>
    <r>
      <rPr>
        <i/>
        <sz val="11"/>
        <rFont val="Calibri"/>
        <family val="2"/>
        <scheme val="minor"/>
      </rPr>
      <t xml:space="preserve">Para el año 2026 la meta física programada es de 33,000 tareas de tierras a tecnificar, para este trimestre la programación es de 3,000 tareas. En este período se lograron recepcionar 25 proyectos equivalentes a 3,010 Tareas de tierra tecnificadas, con un cumplimiento del 100% de la programación. En cuanto al territorio el impacto fue como sigue: Región El Valle 404Ta (13%), Región Cibao Noroeste 2,386Ta (79%), Región Cibao Sur 100Ta (3%), Región Valdesia 100Ta (3%) y Región Cibao Norte 20Ta (1%). de acuerdo con el género fueron impactados 23 productores (2,918Ta) y 2 Productoras (92Ta).
Respecto a al estátus de los proyectos asociados a las convocatorias, el estatus es como sigue:
</t>
    </r>
    <r>
      <rPr>
        <i/>
        <sz val="11"/>
        <color theme="1"/>
        <rFont val="Calibri"/>
        <family val="2"/>
        <scheme val="minor"/>
      </rPr>
      <t xml:space="preserve">
Para el primer timstre del año 2026 la ejecución financiera vinculada a este  producto institucional fue de RD$10,784,164.51 (Diez millones setecientos ochenta y cuatro mil ciento secenta y cuatro  pesos con 51/100) representando un 92.94% con respecto al total  programado en el referido trimestre, significando esta realidad un gran avance entre la programación y la ejecución.</t>
    </r>
  </si>
  <si>
    <r>
      <t>Para el año 2026, la meta física programada es de 2,750 productores capacitados y asesorados, de lo cual se programó para el trimestre enero-marzo un total de 667 capacitaciones y asesorias en este período  se lograron impactar a</t>
    </r>
    <r>
      <rPr>
        <i/>
        <sz val="10"/>
        <color rgb="FFFF0000"/>
        <rFont val="Calibri"/>
        <family val="2"/>
        <scheme val="minor"/>
      </rPr>
      <t xml:space="preserve"> </t>
    </r>
    <r>
      <rPr>
        <i/>
        <sz val="10"/>
        <rFont val="Calibri"/>
        <family val="2"/>
        <scheme val="minor"/>
      </rPr>
      <t>664</t>
    </r>
    <r>
      <rPr>
        <i/>
        <sz val="11"/>
        <color rgb="FFFF0000"/>
        <rFont val="Calibri"/>
        <family val="2"/>
        <scheme val="minor"/>
      </rPr>
      <t xml:space="preserve"> </t>
    </r>
    <r>
      <rPr>
        <i/>
        <sz val="11"/>
        <rFont val="Calibri"/>
        <family val="2"/>
        <scheme val="minor"/>
      </rPr>
      <t>beneficiarios, de los cuales 508 fueron hombres y 156 mujeres. Se impartieron 23 capacitaciones de las cuales 5 en la Región Ozama, beneficiando a 233 personas (147 hombres y 86 mujeres); 11 capacitación en la Región  Cibao Noroeste, beneficiando a 230 personas (200 hombres y 30 mujeres); 5 capacitaciones en la Región El Valle, beneficiando a 110 personas (84 hombres y 26 mujeres), 1 capacitación en la Región Enriquillo, beneficiando a 19 personas (17 hombres y 2 mujeres) y 1 capacitación en la Región Cibao Norte, beneficiando a 16 personas (10 hombres y 6 mujeres). Respecto a las Asesorías y/o asistencia fueron impactadas 56 personas, 50 productores y 6 productoras, de las cuales 27 fueron realizadas en la Región Cibao Noroeste (48%), 20 en la Región El Valle (36%), 1 en la Región Cibao Nordeste (2%), 1 en la Región Cibao Sur (2%), 1 en la Región Enriquillo (2%) y 6 en la Región Valdesia (11%).</t>
    </r>
    <r>
      <rPr>
        <i/>
        <sz val="11"/>
        <color theme="1"/>
        <rFont val="Calibri"/>
        <family val="2"/>
        <scheme val="minor"/>
      </rPr>
      <t xml:space="preserve">
Para el periodo enero-marzo 2026, la ejecución financiera vinculada a este producto institucional fué de RD$4,287,631.24 (Cuatro millones doscientos ochenta y siete mil seiscientos treinta y un pesos con 24/100) representando un 84.80% con respecto al total  programado.</t>
    </r>
  </si>
  <si>
    <r>
      <t xml:space="preserve">Para el referido trimestre </t>
    </r>
    <r>
      <rPr>
        <i/>
        <sz val="11"/>
        <rFont val="Calibri"/>
        <family val="2"/>
        <scheme val="minor"/>
      </rPr>
      <t>la ejecución física de este producto fue del 99.55%, representando un desvío no significativo, de acuerdo con los criterios de DIGEPRES.</t>
    </r>
    <r>
      <rPr>
        <i/>
        <sz val="11"/>
        <color theme="1"/>
        <rFont val="Calibri"/>
        <family val="2"/>
        <scheme val="minor"/>
      </rPr>
      <t xml:space="preserve">
El monto ejecutado en este producto, durante el trimestre enero-marzo, exhibió un  desvío monetario por un monto de RD$768,403.20 debido a que la aprobación de programación de cuota y la  realización de procesos de algunos gastos administrativos y del portal de compras tardan mas tiempo para la ejecución a nivel de devengado a la vez de que hubo salida de personal atado a esta producto institucional y errores en pago de viáticos por error de vinculación del auxiliar de gasto generado a finales del mes de marzo. El monto devengado  corresponde a Remuneraciones y Contribuciones, viáticos y seguro de personas, materiales y suministros y mobiliario y equipo.</t>
    </r>
  </si>
  <si>
    <t>Para este trimestre la ejecución física del producto fue de 100.33, lo cual no presenta un desvío significativo de acuerdo con los criterios de los organismos de seguimiento.
La ejecución financiera con el 2% por debajo del minimo permitido entre programación/ejecución es debido a  que en  el primer trimestre del año,  las aprobaciones de  programación de cuota en gastos administrativos y de PACC tardan un poco mas para la ejecución presupuestaria a nivel de devengado a la vez de que hubo salida de persona vinculado a este producto,  las cuentas impactadas son : Remuneraciones y contribuciones,  sobresueldos, prima de transporte, prestaciones económicas, pago de seguro de personas, viáticos, publicidad, productos y útiles varios, transferencias corrrientes y mobiliarios y equipos.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</si>
</sst>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_(* \(#,##0.00\);_(* &quot;-&quot;??_);_(@_)"/>
    <numFmt numFmtId="164" formatCode="dd/mm/yyyy;@"/>
    <numFmt numFmtId="165" formatCode="[$-10409]#,##0;\-#,##0"/>
    <numFmt numFmtId="166" formatCode="[$-10409]#,##0.00;\-#,##0.00"/>
    <numFmt numFmtId="167" formatCode="#,##0.0000000000_);\(#,##0.0000000000\)"/>
    <numFmt numFmtId="168" formatCode="#,##0.0_);\(#,##0.0\)"/>
  </numFmts>
  <fonts count="29"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1"/>
      <color theme="1"/>
      <name val="Calibri"/>
      <family val="2"/>
      <scheme val="minor"/>
    </font>
    <font>
      <sz val="8"/>
      <name val="Calibri"/>
      <family val="2"/>
      <scheme val="minor"/>
    </font>
    <font>
      <i/>
      <sz val="11"/>
      <color rgb="FFFF0000"/>
      <name val="Calibri"/>
      <family val="2"/>
      <scheme val="minor"/>
    </font>
    <font>
      <i/>
      <sz val="11"/>
      <name val="Calibri"/>
      <family val="2"/>
      <scheme val="minor"/>
    </font>
    <font>
      <b/>
      <sz val="10"/>
      <color rgb="FF000000"/>
      <name val="Calibri"/>
      <family val="2"/>
      <scheme val="minor"/>
    </font>
    <font>
      <sz val="10"/>
      <color rgb="FF000000"/>
      <name val="Calibri"/>
      <family val="2"/>
      <scheme val="minor"/>
    </font>
    <font>
      <sz val="8"/>
      <name val="Calibri"/>
      <family val="2"/>
    </font>
    <font>
      <i/>
      <sz val="10"/>
      <color rgb="FFFF0000"/>
      <name val="Calibri"/>
      <family val="2"/>
      <scheme val="minor"/>
    </font>
    <font>
      <i/>
      <sz val="10"/>
      <name val="Calibri"/>
      <family val="2"/>
      <scheme val="minor"/>
    </font>
    <font>
      <sz val="10.5"/>
      <color theme="1"/>
      <name val="Calibri"/>
      <family val="2"/>
      <scheme val="minor"/>
    </font>
    <font>
      <b/>
      <sz val="10.5"/>
      <color theme="1"/>
      <name val="Calibri"/>
      <family val="2"/>
      <scheme val="minor"/>
    </font>
  </fonts>
  <fills count="11">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theme="0" tint="-0.249977111117893"/>
        <bgColor indexed="64"/>
      </patternFill>
    </fill>
  </fills>
  <borders count="4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22">
    <xf numFmtId="0" fontId="0" fillId="0" borderId="0" xfId="0"/>
    <xf numFmtId="0" fontId="7" fillId="0" borderId="16" xfId="0" applyFont="1" applyBorder="1" applyAlignment="1">
      <alignment vertical="center"/>
    </xf>
    <xf numFmtId="0" fontId="0" fillId="0" borderId="16" xfId="0" applyBorder="1"/>
    <xf numFmtId="0" fontId="9" fillId="0" borderId="0" xfId="0" applyFont="1" applyProtection="1">
      <protection locked="0"/>
    </xf>
    <xf numFmtId="0" fontId="8" fillId="6" borderId="18" xfId="0" applyFont="1" applyFill="1" applyBorder="1" applyAlignment="1">
      <alignment horizontal="center" vertical="center"/>
    </xf>
    <xf numFmtId="0" fontId="7" fillId="0" borderId="16" xfId="0" applyFont="1" applyBorder="1" applyAlignment="1">
      <alignment vertical="center" wrapText="1"/>
    </xf>
    <xf numFmtId="0" fontId="13" fillId="8" borderId="29" xfId="0" applyFont="1" applyFill="1" applyBorder="1" applyAlignment="1">
      <alignment horizontal="center" vertical="center" wrapText="1" readingOrder="1"/>
    </xf>
    <xf numFmtId="0" fontId="13" fillId="8" borderId="30" xfId="0" applyFont="1" applyFill="1" applyBorder="1" applyAlignment="1">
      <alignment horizontal="center" vertical="center" wrapText="1" readingOrder="1"/>
    </xf>
    <xf numFmtId="0" fontId="13" fillId="8" borderId="31" xfId="0" applyFont="1" applyFill="1" applyBorder="1" applyAlignment="1">
      <alignment horizontal="center" vertical="center" wrapText="1" readingOrder="1"/>
    </xf>
    <xf numFmtId="0" fontId="14" fillId="0" borderId="23" xfId="0" applyFont="1" applyBorder="1" applyAlignment="1" applyProtection="1">
      <alignment vertical="top" wrapText="1"/>
      <protection locked="0"/>
    </xf>
    <xf numFmtId="0" fontId="14" fillId="0" borderId="27" xfId="0" applyFont="1" applyBorder="1" applyAlignment="1" applyProtection="1">
      <alignment vertical="top" wrapText="1"/>
      <protection locked="0"/>
    </xf>
    <xf numFmtId="165" fontId="14" fillId="0" borderId="27" xfId="0" applyNumberFormat="1" applyFont="1" applyBorder="1" applyAlignment="1" applyProtection="1">
      <alignment horizontal="center" vertical="center" wrapText="1" readingOrder="1"/>
      <protection locked="0"/>
    </xf>
    <xf numFmtId="166" fontId="14" fillId="0" borderId="27" xfId="0" applyNumberFormat="1" applyFont="1" applyBorder="1" applyAlignment="1" applyProtection="1">
      <alignment horizontal="center" vertical="center" wrapText="1" readingOrder="1"/>
      <protection locked="0"/>
    </xf>
    <xf numFmtId="0" fontId="14" fillId="0" borderId="32" xfId="0" applyFont="1" applyBorder="1" applyAlignment="1" applyProtection="1">
      <alignment vertical="top" wrapText="1"/>
      <protection locked="0"/>
    </xf>
    <xf numFmtId="0" fontId="14" fillId="0" borderId="33" xfId="0" applyFont="1" applyBorder="1" applyAlignment="1" applyProtection="1">
      <alignment vertical="top" wrapText="1"/>
      <protection locked="0"/>
    </xf>
    <xf numFmtId="165" fontId="14" fillId="0" borderId="33" xfId="0" applyNumberFormat="1" applyFont="1" applyBorder="1" applyAlignment="1" applyProtection="1">
      <alignment horizontal="center" vertical="center" wrapText="1" readingOrder="1"/>
      <protection locked="0"/>
    </xf>
    <xf numFmtId="166" fontId="14" fillId="0" borderId="33" xfId="0" applyNumberFormat="1" applyFont="1" applyBorder="1" applyAlignment="1" applyProtection="1">
      <alignment horizontal="center" vertical="center" wrapText="1" readingOrder="1"/>
      <protection locked="0"/>
    </xf>
    <xf numFmtId="0" fontId="2" fillId="0" borderId="16" xfId="0" applyFont="1" applyBorder="1"/>
    <xf numFmtId="0" fontId="8" fillId="6" borderId="18" xfId="0" applyFont="1" applyFill="1" applyBorder="1" applyAlignment="1">
      <alignment horizontal="center" vertical="center" wrapText="1"/>
    </xf>
    <xf numFmtId="0" fontId="18" fillId="0" borderId="0" xfId="0" applyFont="1" applyAlignment="1" applyProtection="1">
      <alignment horizontal="left" vertical="center" wrapText="1"/>
      <protection locked="0"/>
    </xf>
    <xf numFmtId="165" fontId="14" fillId="0" borderId="27" xfId="0" applyNumberFormat="1" applyFont="1" applyBorder="1" applyAlignment="1" applyProtection="1">
      <alignment horizontal="center" vertical="center" wrapText="1"/>
      <protection locked="0"/>
    </xf>
    <xf numFmtId="43" fontId="0" fillId="0" borderId="0" xfId="1" applyFont="1"/>
    <xf numFmtId="0" fontId="7" fillId="0" borderId="41" xfId="0" applyFont="1" applyBorder="1" applyAlignment="1" applyProtection="1">
      <alignment vertical="center" wrapText="1"/>
      <protection locked="0"/>
    </xf>
    <xf numFmtId="0" fontId="7" fillId="0" borderId="4" xfId="0" applyFont="1" applyBorder="1" applyAlignment="1" applyProtection="1">
      <alignment vertical="center" wrapText="1"/>
      <protection locked="0"/>
    </xf>
    <xf numFmtId="0" fontId="7" fillId="0" borderId="8" xfId="0" applyFont="1" applyBorder="1" applyAlignment="1" applyProtection="1">
      <alignment vertical="center" wrapText="1"/>
      <protection locked="0"/>
    </xf>
    <xf numFmtId="0" fontId="22" fillId="2" borderId="6" xfId="0" applyFont="1" applyFill="1" applyBorder="1" applyAlignment="1">
      <alignment horizontal="center" vertical="center" wrapText="1"/>
    </xf>
    <xf numFmtId="0" fontId="22" fillId="2" borderId="7" xfId="0" applyFont="1" applyFill="1" applyBorder="1" applyAlignment="1">
      <alignment horizontal="center" vertical="center" wrapText="1"/>
    </xf>
    <xf numFmtId="164" fontId="23" fillId="0" borderId="11" xfId="0" applyNumberFormat="1" applyFont="1" applyBorder="1" applyAlignment="1">
      <alignment horizontal="center" vertical="center" wrapText="1"/>
    </xf>
    <xf numFmtId="0" fontId="23" fillId="0" borderId="12" xfId="0" applyFont="1" applyBorder="1" applyAlignment="1">
      <alignment horizontal="center" vertical="center" wrapText="1"/>
    </xf>
    <xf numFmtId="43" fontId="0" fillId="0" borderId="0" xfId="0" applyNumberFormat="1"/>
    <xf numFmtId="4" fontId="0" fillId="0" borderId="0" xfId="0" applyNumberFormat="1"/>
    <xf numFmtId="0" fontId="0" fillId="0" borderId="17" xfId="0" applyBorder="1"/>
    <xf numFmtId="0" fontId="0" fillId="0" borderId="45" xfId="0" applyBorder="1"/>
    <xf numFmtId="43" fontId="0" fillId="0" borderId="0" xfId="1" applyFont="1" applyBorder="1"/>
    <xf numFmtId="4" fontId="0" fillId="0" borderId="16" xfId="0" applyNumberFormat="1" applyBorder="1"/>
    <xf numFmtId="4" fontId="0" fillId="0" borderId="34" xfId="0" applyNumberFormat="1" applyBorder="1"/>
    <xf numFmtId="43" fontId="0" fillId="0" borderId="35" xfId="0" applyNumberFormat="1" applyBorder="1"/>
    <xf numFmtId="0" fontId="0" fillId="0" borderId="36" xfId="0" applyBorder="1"/>
    <xf numFmtId="4" fontId="2" fillId="0" borderId="43" xfId="0" applyNumberFormat="1" applyFont="1" applyBorder="1"/>
    <xf numFmtId="43" fontId="2" fillId="0" borderId="44" xfId="1" applyFont="1" applyBorder="1"/>
    <xf numFmtId="43" fontId="24" fillId="0" borderId="0" xfId="1" applyFont="1" applyProtection="1">
      <protection locked="0"/>
    </xf>
    <xf numFmtId="167" fontId="0" fillId="0" borderId="0" xfId="0" applyNumberFormat="1"/>
    <xf numFmtId="43" fontId="14" fillId="7" borderId="27" xfId="1" applyFont="1" applyFill="1" applyBorder="1" applyAlignment="1" applyProtection="1">
      <alignment horizontal="center" vertical="center" wrapText="1" readingOrder="1"/>
    </xf>
    <xf numFmtId="39" fontId="0" fillId="0" borderId="0" xfId="0" applyNumberFormat="1"/>
    <xf numFmtId="168" fontId="0" fillId="0" borderId="0" xfId="0" applyNumberFormat="1"/>
    <xf numFmtId="43" fontId="27" fillId="0" borderId="21" xfId="0" applyNumberFormat="1" applyFont="1" applyBorder="1"/>
    <xf numFmtId="10" fontId="27" fillId="0" borderId="21" xfId="0" applyNumberFormat="1" applyFont="1" applyBorder="1"/>
    <xf numFmtId="165" fontId="14" fillId="0" borderId="33" xfId="0" applyNumberFormat="1" applyFont="1" applyBorder="1" applyAlignment="1" applyProtection="1">
      <alignment horizontal="center" vertical="center" wrapText="1"/>
      <protection locked="0"/>
    </xf>
    <xf numFmtId="10" fontId="14" fillId="7" borderId="27" xfId="2" applyNumberFormat="1" applyFont="1" applyFill="1" applyBorder="1" applyAlignment="1" applyProtection="1">
      <alignment horizontal="center" vertical="center" wrapText="1" readingOrder="1"/>
      <protection locked="0"/>
    </xf>
    <xf numFmtId="0" fontId="16" fillId="0" borderId="0" xfId="0" applyFont="1" applyAlignment="1">
      <alignment horizontal="left" vertical="center" wrapText="1"/>
    </xf>
    <xf numFmtId="49" fontId="18" fillId="0" borderId="18" xfId="0" quotePrefix="1" applyNumberFormat="1" applyFont="1" applyBorder="1" applyAlignment="1" applyProtection="1">
      <alignment horizontal="left" vertical="center" wrapText="1"/>
      <protection locked="0"/>
    </xf>
    <xf numFmtId="49" fontId="18" fillId="0" borderId="19" xfId="0" quotePrefix="1" applyNumberFormat="1" applyFont="1" applyBorder="1" applyAlignment="1" applyProtection="1">
      <alignment horizontal="left" vertical="center" wrapText="1"/>
      <protection locked="0"/>
    </xf>
    <xf numFmtId="49" fontId="18" fillId="0" borderId="20" xfId="0" quotePrefix="1" applyNumberFormat="1" applyFont="1" applyBorder="1" applyAlignment="1" applyProtection="1">
      <alignment horizontal="left" vertical="center" wrapText="1"/>
      <protection locked="0"/>
    </xf>
    <xf numFmtId="0" fontId="18" fillId="0" borderId="0" xfId="0" applyFont="1" applyAlignment="1" applyProtection="1">
      <alignment horizontal="left" vertical="center" wrapText="1"/>
      <protection locked="0"/>
    </xf>
    <xf numFmtId="0" fontId="18" fillId="0" borderId="17" xfId="0" applyFont="1" applyBorder="1" applyAlignment="1" applyProtection="1">
      <alignment horizontal="left" vertical="center" wrapText="1"/>
      <protection locked="0"/>
    </xf>
    <xf numFmtId="0" fontId="5" fillId="4" borderId="16" xfId="0" applyFont="1" applyFill="1" applyBorder="1" applyAlignment="1">
      <alignment horizontal="left" vertical="center"/>
    </xf>
    <xf numFmtId="0" fontId="5" fillId="4" borderId="0" xfId="0" applyFont="1" applyFill="1" applyAlignment="1">
      <alignment horizontal="left" vertical="center"/>
    </xf>
    <xf numFmtId="0" fontId="5" fillId="4" borderId="17" xfId="0" applyFont="1" applyFill="1" applyBorder="1" applyAlignment="1">
      <alignment horizontal="left" vertical="center"/>
    </xf>
    <xf numFmtId="0" fontId="6" fillId="5" borderId="16" xfId="0" applyFont="1" applyFill="1" applyBorder="1" applyAlignment="1">
      <alignment horizontal="left" vertical="center"/>
    </xf>
    <xf numFmtId="0" fontId="6" fillId="5" borderId="0" xfId="0" applyFont="1" applyFill="1" applyAlignment="1">
      <alignment horizontal="left" vertical="center"/>
    </xf>
    <xf numFmtId="0" fontId="6" fillId="5" borderId="17" xfId="0" applyFont="1" applyFill="1" applyBorder="1" applyAlignment="1">
      <alignment horizontal="left" vertical="center"/>
    </xf>
    <xf numFmtId="0" fontId="18" fillId="0" borderId="14" xfId="0" applyFont="1" applyBorder="1" applyAlignment="1" applyProtection="1">
      <alignment horizontal="justify" vertical="center" wrapText="1"/>
      <protection locked="0"/>
    </xf>
    <xf numFmtId="0" fontId="18" fillId="0" borderId="42" xfId="0" applyFont="1" applyBorder="1" applyAlignment="1" applyProtection="1">
      <alignment horizontal="justify" vertical="center" wrapText="1"/>
      <protection locked="0"/>
    </xf>
    <xf numFmtId="0" fontId="18" fillId="0" borderId="0" xfId="0" applyFont="1" applyAlignment="1" applyProtection="1">
      <alignment horizontal="justify" vertical="center" wrapText="1"/>
      <protection locked="0"/>
    </xf>
    <xf numFmtId="0" fontId="18" fillId="0" borderId="5" xfId="0" applyFont="1" applyBorder="1" applyAlignment="1" applyProtection="1">
      <alignment horizontal="justify" vertical="center" wrapText="1"/>
      <protection locked="0"/>
    </xf>
    <xf numFmtId="0" fontId="18" fillId="0" borderId="9" xfId="0" applyFont="1" applyBorder="1" applyAlignment="1" applyProtection="1">
      <alignment horizontal="justify" vertical="center" wrapText="1"/>
      <protection locked="0"/>
    </xf>
    <xf numFmtId="0" fontId="18" fillId="0" borderId="10" xfId="0" applyFont="1" applyBorder="1" applyAlignment="1" applyProtection="1">
      <alignment horizontal="justify" vertical="center" wrapText="1"/>
      <protection locked="0"/>
    </xf>
    <xf numFmtId="39" fontId="9" fillId="0" borderId="26" xfId="1" applyNumberFormat="1" applyFont="1" applyFill="1" applyBorder="1" applyAlignment="1" applyProtection="1">
      <alignment horizontal="center" vertical="center" wrapText="1" readingOrder="1"/>
      <protection locked="0"/>
    </xf>
    <xf numFmtId="39" fontId="9" fillId="0" borderId="27" xfId="1" applyNumberFormat="1" applyFont="1" applyFill="1" applyBorder="1" applyAlignment="1" applyProtection="1">
      <alignment horizontal="center" vertical="center" wrapText="1" readingOrder="1"/>
      <protection locked="0"/>
    </xf>
    <xf numFmtId="10" fontId="9" fillId="0" borderId="27" xfId="2" applyNumberFormat="1" applyFont="1" applyFill="1" applyBorder="1" applyAlignment="1" applyProtection="1">
      <alignment horizontal="center" vertical="center" wrapText="1" readingOrder="1"/>
    </xf>
    <xf numFmtId="10" fontId="9" fillId="0" borderId="28" xfId="2" applyNumberFormat="1" applyFont="1" applyFill="1" applyBorder="1" applyAlignment="1" applyProtection="1">
      <alignment horizontal="center" vertical="center" wrapText="1" readingOrder="1"/>
    </xf>
    <xf numFmtId="0" fontId="7" fillId="0" borderId="4" xfId="0" applyFont="1" applyBorder="1" applyAlignment="1" applyProtection="1">
      <alignment horizontal="left" vertical="center" wrapText="1"/>
      <protection locked="0"/>
    </xf>
    <xf numFmtId="39" fontId="9" fillId="0" borderId="24" xfId="1" applyNumberFormat="1" applyFont="1" applyFill="1" applyBorder="1" applyAlignment="1" applyProtection="1">
      <alignment horizontal="center" vertical="center" wrapText="1" readingOrder="1"/>
      <protection locked="0"/>
    </xf>
    <xf numFmtId="39" fontId="9" fillId="0" borderId="37" xfId="1" applyNumberFormat="1" applyFont="1" applyFill="1" applyBorder="1" applyAlignment="1" applyProtection="1">
      <alignment horizontal="center" vertical="center" wrapText="1" readingOrder="1"/>
      <protection locked="0"/>
    </xf>
    <xf numFmtId="39" fontId="9" fillId="0" borderId="23" xfId="1" applyNumberFormat="1" applyFont="1" applyFill="1" applyBorder="1" applyAlignment="1" applyProtection="1">
      <alignment horizontal="center" vertical="center" wrapText="1" readingOrder="1"/>
      <protection locked="0"/>
    </xf>
    <xf numFmtId="0" fontId="12" fillId="8" borderId="27" xfId="0" applyFont="1" applyFill="1" applyBorder="1" applyAlignment="1">
      <alignment horizontal="center" vertical="center" wrapText="1" readingOrder="1"/>
    </xf>
    <xf numFmtId="0" fontId="9" fillId="6" borderId="27" xfId="0" applyFont="1" applyFill="1" applyBorder="1" applyAlignment="1">
      <alignment vertical="top" wrapText="1"/>
    </xf>
    <xf numFmtId="0" fontId="18" fillId="0" borderId="34" xfId="0" applyFont="1" applyBorder="1" applyAlignment="1" applyProtection="1">
      <alignment horizontal="left" vertical="center" wrapText="1"/>
      <protection locked="0"/>
    </xf>
    <xf numFmtId="0" fontId="18" fillId="0" borderId="35" xfId="0" applyFont="1" applyBorder="1" applyAlignment="1" applyProtection="1">
      <alignment horizontal="left" vertical="center" wrapText="1"/>
      <protection locked="0"/>
    </xf>
    <xf numFmtId="0" fontId="18" fillId="0" borderId="36" xfId="0" applyFont="1" applyBorder="1" applyAlignment="1" applyProtection="1">
      <alignment horizontal="left" vertical="center" wrapText="1"/>
      <protection locked="0"/>
    </xf>
    <xf numFmtId="0" fontId="6" fillId="5" borderId="16" xfId="0" applyFont="1" applyFill="1" applyBorder="1" applyAlignment="1">
      <alignment horizontal="left" vertical="center" wrapText="1"/>
    </xf>
    <xf numFmtId="0" fontId="6" fillId="5" borderId="0" xfId="0" applyFont="1" applyFill="1" applyAlignment="1">
      <alignment horizontal="left" vertical="center" wrapText="1"/>
    </xf>
    <xf numFmtId="0" fontId="6" fillId="5" borderId="17" xfId="0" applyFont="1" applyFill="1" applyBorder="1" applyAlignment="1">
      <alignment horizontal="left" vertical="center" wrapText="1"/>
    </xf>
    <xf numFmtId="0" fontId="11" fillId="6" borderId="22" xfId="0" applyFont="1" applyFill="1" applyBorder="1" applyAlignment="1">
      <alignment horizontal="center" vertical="center" wrapText="1" readingOrder="1"/>
    </xf>
    <xf numFmtId="0" fontId="11" fillId="6" borderId="23" xfId="0" applyFont="1" applyFill="1" applyBorder="1" applyAlignment="1">
      <alignment horizontal="center" vertical="center" wrapText="1" readingOrder="1"/>
    </xf>
    <xf numFmtId="0" fontId="11" fillId="6" borderId="24" xfId="0" applyFont="1" applyFill="1" applyBorder="1" applyAlignment="1">
      <alignment horizontal="center" vertical="center" wrapText="1" readingOrder="1"/>
    </xf>
    <xf numFmtId="0" fontId="11" fillId="6" borderId="25" xfId="0" applyFont="1" applyFill="1" applyBorder="1" applyAlignment="1">
      <alignment horizontal="center" vertical="center" wrapText="1" readingOrder="1"/>
    </xf>
    <xf numFmtId="0" fontId="11" fillId="6" borderId="37" xfId="0" applyFont="1" applyFill="1" applyBorder="1" applyAlignment="1">
      <alignment horizontal="center" vertical="center" wrapText="1" readingOrder="1"/>
    </xf>
    <xf numFmtId="0" fontId="8" fillId="6" borderId="21" xfId="0" applyFont="1" applyFill="1" applyBorder="1" applyAlignment="1">
      <alignment horizontal="center" vertical="center" wrapText="1"/>
    </xf>
    <xf numFmtId="0" fontId="0" fillId="3" borderId="16" xfId="0" applyFill="1" applyBorder="1" applyAlignment="1">
      <alignment horizontal="center"/>
    </xf>
    <xf numFmtId="0" fontId="0" fillId="3" borderId="0" xfId="0" applyFill="1" applyAlignment="1">
      <alignment horizontal="center"/>
    </xf>
    <xf numFmtId="0" fontId="0" fillId="3" borderId="17" xfId="0" applyFill="1" applyBorder="1" applyAlignment="1">
      <alignment horizont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22" fillId="2" borderId="4"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2" borderId="5" xfId="0" applyFont="1" applyFill="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0" fontId="0" fillId="0" borderId="13" xfId="0" applyBorder="1" applyAlignment="1">
      <alignment horizontal="center"/>
    </xf>
    <xf numFmtId="0" fontId="0" fillId="0" borderId="14" xfId="0" applyBorder="1" applyAlignment="1">
      <alignment horizontal="center"/>
    </xf>
    <xf numFmtId="0" fontId="0" fillId="0" borderId="0" xfId="0" applyAlignment="1">
      <alignment horizontal="center"/>
    </xf>
    <xf numFmtId="0" fontId="0" fillId="0" borderId="15" xfId="0" applyBorder="1" applyAlignment="1">
      <alignment horizontal="center"/>
    </xf>
    <xf numFmtId="0" fontId="18" fillId="0" borderId="18" xfId="0" applyFont="1" applyBorder="1" applyAlignment="1" applyProtection="1">
      <alignment horizontal="justify" vertical="center" wrapText="1"/>
      <protection locked="0"/>
    </xf>
    <xf numFmtId="0" fontId="18" fillId="0" borderId="19" xfId="0" applyFont="1" applyBorder="1" applyAlignment="1" applyProtection="1">
      <alignment horizontal="justify" vertical="center" wrapText="1"/>
      <protection locked="0"/>
    </xf>
    <xf numFmtId="0" fontId="18" fillId="0" borderId="20" xfId="0" applyFont="1" applyBorder="1" applyAlignment="1" applyProtection="1">
      <alignment horizontal="justify" vertical="center" wrapText="1"/>
      <protection locked="0"/>
    </xf>
    <xf numFmtId="0" fontId="3" fillId="9" borderId="38" xfId="0" applyFont="1" applyFill="1" applyBorder="1" applyAlignment="1">
      <alignment horizontal="center" vertical="top" wrapText="1"/>
    </xf>
    <xf numFmtId="0" fontId="3" fillId="9" borderId="39" xfId="0" applyFont="1" applyFill="1" applyBorder="1" applyAlignment="1">
      <alignment horizontal="center" vertical="top" wrapText="1"/>
    </xf>
    <xf numFmtId="0" fontId="3" fillId="9" borderId="40" xfId="0" applyFont="1" applyFill="1" applyBorder="1" applyAlignment="1">
      <alignment horizontal="center" vertical="top" wrapText="1"/>
    </xf>
    <xf numFmtId="43" fontId="28" fillId="0" borderId="18" xfId="1" applyFont="1" applyBorder="1" applyAlignment="1">
      <alignment horizontal="center"/>
    </xf>
    <xf numFmtId="43" fontId="28" fillId="0" borderId="20" xfId="1" applyFont="1" applyBorder="1" applyAlignment="1">
      <alignment horizontal="center"/>
    </xf>
    <xf numFmtId="0" fontId="7" fillId="10" borderId="1" xfId="0" applyFont="1" applyFill="1" applyBorder="1" applyAlignment="1" applyProtection="1">
      <alignment horizontal="center" vertical="center" wrapText="1"/>
      <protection locked="0"/>
    </xf>
    <xf numFmtId="0" fontId="7" fillId="10" borderId="2" xfId="0" applyFont="1" applyFill="1" applyBorder="1" applyAlignment="1" applyProtection="1">
      <alignment horizontal="center" vertical="center" wrapText="1"/>
      <protection locked="0"/>
    </xf>
    <xf numFmtId="0" fontId="7" fillId="10" borderId="3" xfId="0" applyFont="1" applyFill="1" applyBorder="1" applyAlignment="1" applyProtection="1">
      <alignment horizontal="center" vertical="center" wrapText="1"/>
      <protection locked="0"/>
    </xf>
    <xf numFmtId="0" fontId="7" fillId="10" borderId="16" xfId="0" applyFont="1" applyFill="1" applyBorder="1" applyAlignment="1" applyProtection="1">
      <alignment horizontal="center" vertical="center" wrapText="1"/>
      <protection locked="0"/>
    </xf>
    <xf numFmtId="0" fontId="7" fillId="10" borderId="0" xfId="0" applyFont="1" applyFill="1" applyAlignment="1" applyProtection="1">
      <alignment horizontal="center" vertical="center" wrapText="1"/>
      <protection locked="0"/>
    </xf>
    <xf numFmtId="0" fontId="7" fillId="10" borderId="17" xfId="0" applyFont="1" applyFill="1" applyBorder="1" applyAlignment="1" applyProtection="1">
      <alignment horizontal="center" vertical="center" wrapText="1"/>
      <protection locked="0"/>
    </xf>
    <xf numFmtId="0" fontId="18" fillId="0" borderId="14" xfId="0" applyFont="1" applyBorder="1" applyAlignment="1" applyProtection="1">
      <alignment horizontal="left" vertical="center" wrapText="1"/>
      <protection locked="0"/>
    </xf>
    <xf numFmtId="0" fontId="18" fillId="0" borderId="42" xfId="0" applyFont="1" applyBorder="1" applyAlignment="1" applyProtection="1">
      <alignment horizontal="left" vertical="center" wrapText="1"/>
      <protection locked="0"/>
    </xf>
    <xf numFmtId="0" fontId="9" fillId="6" borderId="28" xfId="0" applyFont="1" applyFill="1" applyBorder="1" applyAlignment="1">
      <alignment vertical="top" wrapText="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family val="2"/>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family val="2"/>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image" Target="../media/image3.png"/><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2.wdp"/><Relationship Id="rId5" Type="http://schemas.openxmlformats.org/officeDocument/2006/relationships/image" Target="../media/image4.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0</xdr:col>
      <xdr:colOff>24848</xdr:colOff>
      <xdr:row>0</xdr:row>
      <xdr:rowOff>82825</xdr:rowOff>
    </xdr:from>
    <xdr:to>
      <xdr:col>0</xdr:col>
      <xdr:colOff>1308651</xdr:colOff>
      <xdr:row>2</xdr:row>
      <xdr:rowOff>140114</xdr:rowOff>
    </xdr:to>
    <xdr:pic>
      <xdr:nvPicPr>
        <xdr:cNvPr id="4" name="Picture 3">
          <a:extLst>
            <a:ext uri="{FF2B5EF4-FFF2-40B4-BE49-F238E27FC236}">
              <a16:creationId xmlns:a16="http://schemas.microsoft.com/office/drawing/2014/main" id="{B8557EC8-8016-2402-E3E7-A8E280505CAE}"/>
            </a:ext>
          </a:extLst>
        </xdr:cNvPr>
        <xdr:cNvPicPr>
          <a:picLocks noChangeAspect="1"/>
        </xdr:cNvPicPr>
      </xdr:nvPicPr>
      <xdr:blipFill>
        <a:blip xmlns:r="http://schemas.openxmlformats.org/officeDocument/2006/relationships" r:embed="rId1"/>
        <a:stretch>
          <a:fillRect/>
        </a:stretch>
      </xdr:blipFill>
      <xdr:spPr>
        <a:xfrm>
          <a:off x="24848" y="82825"/>
          <a:ext cx="1283803" cy="794441"/>
        </a:xfrm>
        <a:prstGeom prst="rect">
          <a:avLst/>
        </a:prstGeom>
      </xdr:spPr>
    </xdr:pic>
    <xdr:clientData/>
  </xdr:twoCellAnchor>
  <xdr:twoCellAnchor editAs="oneCell">
    <xdr:from>
      <xdr:col>1</xdr:col>
      <xdr:colOff>1060174</xdr:colOff>
      <xdr:row>34</xdr:row>
      <xdr:rowOff>1416327</xdr:rowOff>
    </xdr:from>
    <xdr:to>
      <xdr:col>6</xdr:col>
      <xdr:colOff>671787</xdr:colOff>
      <xdr:row>35</xdr:row>
      <xdr:rowOff>1464914</xdr:rowOff>
    </xdr:to>
    <xdr:pic>
      <xdr:nvPicPr>
        <xdr:cNvPr id="2" name="Imagen 1">
          <a:extLst>
            <a:ext uri="{FF2B5EF4-FFF2-40B4-BE49-F238E27FC236}">
              <a16:creationId xmlns:a16="http://schemas.microsoft.com/office/drawing/2014/main" id="{099BFFA1-B021-FF10-7E6F-A66C0E31B612}"/>
            </a:ext>
          </a:extLst>
        </xdr:cNvPr>
        <xdr:cNvPicPr>
          <a:picLocks noChangeAspect="1"/>
        </xdr:cNvPicPr>
      </xdr:nvPicPr>
      <xdr:blipFill>
        <a:blip xmlns:r="http://schemas.openxmlformats.org/officeDocument/2006/relationships" r:embed="rId2"/>
        <a:stretch>
          <a:fillRect/>
        </a:stretch>
      </xdr:blipFill>
      <xdr:spPr>
        <a:xfrm>
          <a:off x="2559326" y="12423914"/>
          <a:ext cx="4249874" cy="2508522"/>
        </a:xfrm>
        <a:prstGeom prst="rect">
          <a:avLst/>
        </a:prstGeom>
      </xdr:spPr>
    </xdr:pic>
    <xdr:clientData/>
  </xdr:twoCellAnchor>
  <xdr:twoCellAnchor>
    <xdr:from>
      <xdr:col>0</xdr:col>
      <xdr:colOff>654325</xdr:colOff>
      <xdr:row>49</xdr:row>
      <xdr:rowOff>78326</xdr:rowOff>
    </xdr:from>
    <xdr:to>
      <xdr:col>2</xdr:col>
      <xdr:colOff>358525</xdr:colOff>
      <xdr:row>56</xdr:row>
      <xdr:rowOff>163416</xdr:rowOff>
    </xdr:to>
    <xdr:grpSp>
      <xdr:nvGrpSpPr>
        <xdr:cNvPr id="3" name="Grupo 2">
          <a:extLst>
            <a:ext uri="{FF2B5EF4-FFF2-40B4-BE49-F238E27FC236}">
              <a16:creationId xmlns:a16="http://schemas.microsoft.com/office/drawing/2014/main" id="{D3E4F418-8BB1-C1EE-CB88-8EC58DBC4D06}"/>
            </a:ext>
          </a:extLst>
        </xdr:cNvPr>
        <xdr:cNvGrpSpPr/>
      </xdr:nvGrpSpPr>
      <xdr:grpSpPr>
        <a:xfrm>
          <a:off x="654325" y="25557701"/>
          <a:ext cx="2710528" cy="1418590"/>
          <a:chOff x="0" y="0"/>
          <a:chExt cx="2719704" cy="1418920"/>
        </a:xfrm>
      </xdr:grpSpPr>
      <xdr:pic>
        <xdr:nvPicPr>
          <xdr:cNvPr id="9" name="Imagen 8" descr="Imagen que contiene Texto&#10;&#10;Descripción generada automáticamente">
            <a:extLst>
              <a:ext uri="{FF2B5EF4-FFF2-40B4-BE49-F238E27FC236}">
                <a16:creationId xmlns:a16="http://schemas.microsoft.com/office/drawing/2014/main" id="{E801E3CE-FD00-C74B-4300-AB52F6F3B24C}"/>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rightnessContrast bright="40000" contrast="-40000"/>
                    </a14:imgEffect>
                  </a14:imgLayer>
                </a14:imgProps>
              </a:ext>
              <a:ext uri="{28A0092B-C50C-407E-A947-70E740481C1C}">
                <a14:useLocalDpi xmlns:a14="http://schemas.microsoft.com/office/drawing/2010/main" val="0"/>
              </a:ext>
            </a:extLst>
          </a:blip>
          <a:stretch>
            <a:fillRect/>
          </a:stretch>
        </xdr:blipFill>
        <xdr:spPr>
          <a:xfrm>
            <a:off x="1053389" y="0"/>
            <a:ext cx="1287780" cy="1191895"/>
          </a:xfrm>
          <a:prstGeom prst="rect">
            <a:avLst/>
          </a:prstGeom>
        </xdr:spPr>
      </xdr:pic>
      <xdr:sp macro="" textlink="">
        <xdr:nvSpPr>
          <xdr:cNvPr id="10" name="Cuadro de texto 2">
            <a:extLst>
              <a:ext uri="{FF2B5EF4-FFF2-40B4-BE49-F238E27FC236}">
                <a16:creationId xmlns:a16="http://schemas.microsoft.com/office/drawing/2014/main" id="{A96749B9-4425-8986-C093-A4122CBC9BF6}"/>
              </a:ext>
            </a:extLst>
          </xdr:cNvPr>
          <xdr:cNvSpPr txBox="1">
            <a:spLocks noChangeArrowheads="1"/>
          </xdr:cNvSpPr>
        </xdr:nvSpPr>
        <xdr:spPr bwMode="auto">
          <a:xfrm>
            <a:off x="0" y="643586"/>
            <a:ext cx="2719704" cy="775334"/>
          </a:xfrm>
          <a:prstGeom prst="rect">
            <a:avLst/>
          </a:prstGeom>
          <a:noFill/>
          <a:ln w="9525">
            <a:noFill/>
            <a:miter lim="800000"/>
            <a:headEnd/>
            <a:tailEnd/>
          </a:ln>
        </xdr:spPr>
        <xdr:txBody>
          <a:bodyPr rot="0" vert="horz" wrap="square" lIns="91440" tIns="45720" rIns="91440" bIns="45720" anchor="t" anchorCtr="0">
            <a:spAutoFit/>
          </a:bodyPr>
          <a:lstStyle/>
          <a:p>
            <a:pPr algn="ctr">
              <a:buNone/>
            </a:pPr>
            <a:r>
              <a:rPr lang="es-DO" sz="1100">
                <a:effectLst/>
                <a:latin typeface="Times New Roman" panose="02020603050405020304" pitchFamily="18" charset="0"/>
                <a:ea typeface="Calibri" panose="020F0502020204030204" pitchFamily="34" charset="0"/>
                <a:cs typeface="Times New Roman" panose="02020603050405020304" pitchFamily="18" charset="0"/>
              </a:rPr>
              <a:t> </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a:p>
            <a:pPr algn="ctr">
              <a:buNone/>
            </a:pPr>
            <a:r>
              <a:rPr lang="es-DO" sz="1100" b="1">
                <a:effectLst/>
                <a:latin typeface="Times New Roman" panose="02020603050405020304" pitchFamily="18" charset="0"/>
                <a:ea typeface="Calibri" panose="020F0502020204030204" pitchFamily="34" charset="0"/>
                <a:cs typeface="Times New Roman" panose="02020603050405020304" pitchFamily="18" charset="0"/>
              </a:rPr>
              <a:t>Junior Collado</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a:p>
            <a:pPr algn="ctr">
              <a:buNone/>
            </a:pPr>
            <a:r>
              <a:rPr lang="es-DO" sz="1100">
                <a:effectLst/>
                <a:latin typeface="Times New Roman" panose="02020603050405020304" pitchFamily="18" charset="0"/>
                <a:ea typeface="Calibri" panose="020F0502020204030204" pitchFamily="34" charset="0"/>
                <a:cs typeface="Times New Roman" panose="02020603050405020304" pitchFamily="18" charset="0"/>
              </a:rPr>
              <a:t>Enc. Div. Formulación, Evaluación y Seguimiento Planes, Programas y Proyectos</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xdr:txBody>
      </xdr:sp>
      <xdr:pic>
        <xdr:nvPicPr>
          <xdr:cNvPr id="11" name="Imagen 10" descr="Imagen que contiene vuelo, humo&#10;&#10;Descripción generada automáticamente">
            <a:extLst>
              <a:ext uri="{FF2B5EF4-FFF2-40B4-BE49-F238E27FC236}">
                <a16:creationId xmlns:a16="http://schemas.microsoft.com/office/drawing/2014/main" id="{57B7304D-E32A-9D74-78DD-ACE1AF97591F}"/>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saturation sat="300000"/>
                    </a14:imgEffect>
                  </a14:imgLayer>
                </a14:imgProps>
              </a:ext>
              <a:ext uri="{28A0092B-C50C-407E-A947-70E740481C1C}">
                <a14:useLocalDpi xmlns:a14="http://schemas.microsoft.com/office/drawing/2010/main" val="0"/>
              </a:ext>
            </a:extLst>
          </a:blip>
          <a:stretch>
            <a:fillRect/>
          </a:stretch>
        </xdr:blipFill>
        <xdr:spPr>
          <a:xfrm>
            <a:off x="731520" y="131673"/>
            <a:ext cx="1080770" cy="751205"/>
          </a:xfrm>
          <a:prstGeom prst="rect">
            <a:avLst/>
          </a:prstGeom>
        </xdr:spPr>
      </xdr:pic>
    </xdr:grpSp>
    <xdr:clientData/>
  </xdr:twoCellAnchor>
  <xdr:twoCellAnchor>
    <xdr:from>
      <xdr:col>2</xdr:col>
      <xdr:colOff>728095</xdr:colOff>
      <xdr:row>49</xdr:row>
      <xdr:rowOff>66261</xdr:rowOff>
    </xdr:from>
    <xdr:to>
      <xdr:col>6</xdr:col>
      <xdr:colOff>324622</xdr:colOff>
      <xdr:row>56</xdr:row>
      <xdr:rowOff>92931</xdr:rowOff>
    </xdr:to>
    <xdr:grpSp>
      <xdr:nvGrpSpPr>
        <xdr:cNvPr id="5" name="Grupo 4">
          <a:extLst>
            <a:ext uri="{FF2B5EF4-FFF2-40B4-BE49-F238E27FC236}">
              <a16:creationId xmlns:a16="http://schemas.microsoft.com/office/drawing/2014/main" id="{3DDC8ABF-8CB0-6CEE-464D-830EC2FEBDE0}"/>
            </a:ext>
          </a:extLst>
        </xdr:cNvPr>
        <xdr:cNvGrpSpPr/>
      </xdr:nvGrpSpPr>
      <xdr:grpSpPr>
        <a:xfrm>
          <a:off x="3734423" y="25545636"/>
          <a:ext cx="2710012" cy="1360170"/>
          <a:chOff x="0" y="0"/>
          <a:chExt cx="2719704" cy="1360170"/>
        </a:xfrm>
      </xdr:grpSpPr>
      <xdr:pic>
        <xdr:nvPicPr>
          <xdr:cNvPr id="6" name="Imagen 5" descr="Imagen que contiene Diagrama&#10;&#10;Descripción generada automáticamente">
            <a:extLst>
              <a:ext uri="{FF2B5EF4-FFF2-40B4-BE49-F238E27FC236}">
                <a16:creationId xmlns:a16="http://schemas.microsoft.com/office/drawing/2014/main" id="{DBA11CD0-20E1-5E7D-546A-0BF0A70E8FF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316736" y="0"/>
            <a:ext cx="1360170" cy="1360170"/>
          </a:xfrm>
          <a:prstGeom prst="rect">
            <a:avLst/>
          </a:prstGeom>
        </xdr:spPr>
      </xdr:pic>
      <xdr:sp macro="" textlink="">
        <xdr:nvSpPr>
          <xdr:cNvPr id="7" name="Cuadro de texto 2">
            <a:extLst>
              <a:ext uri="{FF2B5EF4-FFF2-40B4-BE49-F238E27FC236}">
                <a16:creationId xmlns:a16="http://schemas.microsoft.com/office/drawing/2014/main" id="{11AE76F3-EA91-C5F1-06FA-4DBB0B091F70}"/>
              </a:ext>
            </a:extLst>
          </xdr:cNvPr>
          <xdr:cNvSpPr txBox="1">
            <a:spLocks noChangeArrowheads="1"/>
          </xdr:cNvSpPr>
        </xdr:nvSpPr>
        <xdr:spPr bwMode="auto">
          <a:xfrm>
            <a:off x="0" y="672825"/>
            <a:ext cx="2719704" cy="614679"/>
          </a:xfrm>
          <a:prstGeom prst="rect">
            <a:avLst/>
          </a:prstGeom>
          <a:noFill/>
          <a:ln w="9525">
            <a:noFill/>
            <a:miter lim="800000"/>
            <a:headEnd/>
            <a:tailEnd/>
          </a:ln>
        </xdr:spPr>
        <xdr:txBody>
          <a:bodyPr rot="0" vert="horz" wrap="square" lIns="91440" tIns="45720" rIns="91440" bIns="45720" anchor="t" anchorCtr="0">
            <a:spAutoFit/>
          </a:bodyPr>
          <a:lstStyle/>
          <a:p>
            <a:pPr algn="ctr">
              <a:buNone/>
            </a:pPr>
            <a:r>
              <a:rPr lang="es-DO" sz="1100">
                <a:effectLst/>
                <a:latin typeface="Times New Roman" panose="02020603050405020304" pitchFamily="18" charset="0"/>
                <a:ea typeface="Calibri" panose="020F0502020204030204" pitchFamily="34" charset="0"/>
                <a:cs typeface="Times New Roman" panose="02020603050405020304" pitchFamily="18" charset="0"/>
              </a:rPr>
              <a:t> </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a:p>
            <a:pPr algn="ctr">
              <a:buNone/>
            </a:pPr>
            <a:r>
              <a:rPr lang="es-DO" sz="1100" b="1">
                <a:effectLst/>
                <a:latin typeface="Times New Roman" panose="02020603050405020304" pitchFamily="18" charset="0"/>
                <a:ea typeface="Calibri" panose="020F0502020204030204" pitchFamily="34" charset="0"/>
                <a:cs typeface="Times New Roman" panose="02020603050405020304" pitchFamily="18" charset="0"/>
              </a:rPr>
              <a:t>Manuel Mejía</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a:p>
            <a:pPr algn="ctr">
              <a:buNone/>
            </a:pPr>
            <a:r>
              <a:rPr lang="es-DO" sz="1100">
                <a:effectLst/>
                <a:latin typeface="Times New Roman" panose="02020603050405020304" pitchFamily="18" charset="0"/>
                <a:ea typeface="Calibri" panose="020F0502020204030204" pitchFamily="34" charset="0"/>
                <a:cs typeface="Times New Roman" panose="02020603050405020304" pitchFamily="18" charset="0"/>
              </a:rPr>
              <a:t>Director Planificación y Desarrollo</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xdr:txBody>
      </xdr:sp>
      <xdr:pic>
        <xdr:nvPicPr>
          <xdr:cNvPr id="8" name="Imagen 7" descr="Imagen en blanco y negro&#10;&#10;Descripción generada automáticamente con confianza baja">
            <a:extLst>
              <a:ext uri="{FF2B5EF4-FFF2-40B4-BE49-F238E27FC236}">
                <a16:creationId xmlns:a16="http://schemas.microsoft.com/office/drawing/2014/main" id="{54B5F460-31FF-C515-9BF1-8D427FAD07D3}"/>
              </a:ext>
            </a:extLst>
          </xdr:cNvPr>
          <xdr:cNvPicPr>
            <a:picLocks noChangeAspect="1"/>
          </xdr:cNvPicPr>
        </xdr:nvPicPr>
        <xdr:blipFill>
          <a:blip xmlns:r="http://schemas.openxmlformats.org/officeDocument/2006/relationships" r:embed="rId8">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621792" y="468173"/>
            <a:ext cx="1513840" cy="694055"/>
          </a:xfrm>
          <a:prstGeom prst="rect">
            <a:avLst/>
          </a:prstGeom>
        </xdr:spPr>
      </xdr:pic>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0" totalsRowShown="0" headerRowDxfId="14" dataDxfId="12" headerRowBorderDxfId="13" tableBorderDxfId="11" totalsRowBorderDxfId="10">
  <tableColumns count="10">
    <tableColumn id="2" xr3:uid="{00000000-0010-0000-0000-000002000000}" name="Indicador" dataDxfId="9"/>
    <tableColumn id="1" xr3:uid="{00000000-0010-0000-0000-000001000000}" name="Producto"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I=E/C" dataDxfId="1">
      <calculatedColumnFormula>+Tabla1[[#This Row],[Física 
(E)]]/Tabla1[[#This Row],[Física
(C)]]</calculatedColumnFormula>
    </tableColumn>
    <tableColumn id="8" xr3:uid="{00000000-0010-0000-0000-000008000000}" name="Financiero _x000a_(%) _x000a_J=H/D" dataDxfId="0">
      <calculatedColumnFormula>+Tabla1[[#This Row],[Financiera 
 (F)]]/Tabla1[[#This Row],[Financiera
(D)]]*100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R51"/>
  <sheetViews>
    <sheetView showGridLines="0" tabSelected="1" topLeftCell="A41" zoomScale="160" zoomScaleNormal="160" workbookViewId="0">
      <selection activeCell="B42" sqref="B42:J42"/>
    </sheetView>
  </sheetViews>
  <sheetFormatPr baseColWidth="10" defaultColWidth="11.42578125" defaultRowHeight="15" x14ac:dyDescent="0.25"/>
  <cols>
    <col min="1" max="1" width="22.42578125" style="3" customWidth="1"/>
    <col min="2" max="2" width="22.7109375" style="3" customWidth="1"/>
    <col min="3" max="3" width="11" style="3" customWidth="1"/>
    <col min="4" max="4" width="12.140625" style="3" customWidth="1"/>
    <col min="5" max="5" width="10" style="3" customWidth="1"/>
    <col min="6" max="6" width="13.5703125" style="3" customWidth="1"/>
    <col min="7" max="7" width="10.7109375" style="3" customWidth="1"/>
    <col min="8" max="8" width="12.7109375" style="3" customWidth="1"/>
    <col min="9" max="9" width="10" style="3" customWidth="1"/>
    <col min="10" max="10" width="10.42578125" style="3" customWidth="1"/>
    <col min="11" max="11" width="15.85546875" customWidth="1"/>
    <col min="12" max="12" width="15.7109375" hidden="1" customWidth="1"/>
    <col min="13" max="13" width="28.85546875" hidden="1" customWidth="1"/>
    <col min="14" max="15" width="0" hidden="1" customWidth="1"/>
    <col min="16" max="16" width="19.85546875" hidden="1" customWidth="1"/>
    <col min="17" max="17" width="17.140625" hidden="1" customWidth="1"/>
    <col min="18" max="18" width="16.28515625" bestFit="1" customWidth="1"/>
  </cols>
  <sheetData>
    <row r="1" spans="1:10" ht="33.4" customHeight="1" thickBot="1" x14ac:dyDescent="0.3">
      <c r="A1" s="108"/>
      <c r="B1" s="92" t="s">
        <v>75</v>
      </c>
      <c r="C1" s="93"/>
      <c r="D1" s="93"/>
      <c r="E1" s="93"/>
      <c r="F1" s="93"/>
      <c r="G1" s="93"/>
      <c r="H1" s="93"/>
      <c r="I1" s="93"/>
      <c r="J1" s="94"/>
    </row>
    <row r="2" spans="1:10" ht="24.75" customHeight="1" thickBot="1" x14ac:dyDescent="0.3">
      <c r="A2" s="109"/>
      <c r="B2" s="95" t="s">
        <v>0</v>
      </c>
      <c r="C2" s="96"/>
      <c r="D2" s="95" t="s">
        <v>1</v>
      </c>
      <c r="E2" s="96"/>
      <c r="F2" s="96"/>
      <c r="G2" s="96"/>
      <c r="H2" s="97"/>
      <c r="I2" s="25" t="s">
        <v>2</v>
      </c>
      <c r="J2" s="26" t="s">
        <v>3</v>
      </c>
    </row>
    <row r="3" spans="1:10" ht="17.25" customHeight="1" thickBot="1" x14ac:dyDescent="0.3">
      <c r="A3" s="110"/>
      <c r="B3" s="98" t="s">
        <v>4</v>
      </c>
      <c r="C3" s="99"/>
      <c r="D3" s="98"/>
      <c r="E3" s="99"/>
      <c r="F3" s="99"/>
      <c r="G3" s="99"/>
      <c r="H3" s="100"/>
      <c r="I3" s="27"/>
      <c r="J3" s="28"/>
    </row>
    <row r="4" spans="1:10" ht="3.75" customHeight="1" x14ac:dyDescent="0.25">
      <c r="A4" s="101"/>
      <c r="B4" s="102"/>
      <c r="C4" s="102"/>
      <c r="D4" s="103"/>
      <c r="E4" s="103"/>
      <c r="F4" s="103"/>
      <c r="G4" s="103"/>
      <c r="H4" s="103"/>
      <c r="I4" s="102"/>
      <c r="J4" s="104"/>
    </row>
    <row r="5" spans="1:10" ht="3" customHeight="1" x14ac:dyDescent="0.25">
      <c r="A5" s="89"/>
      <c r="B5" s="90"/>
      <c r="C5" s="90"/>
      <c r="D5" s="90"/>
      <c r="E5" s="90"/>
      <c r="F5" s="90"/>
      <c r="G5" s="90"/>
      <c r="H5" s="90"/>
      <c r="I5" s="90"/>
      <c r="J5" s="91"/>
    </row>
    <row r="6" spans="1:10" ht="15.75" x14ac:dyDescent="0.25">
      <c r="A6" s="55" t="s">
        <v>58</v>
      </c>
      <c r="B6" s="56"/>
      <c r="C6" s="56"/>
      <c r="D6" s="56"/>
      <c r="E6" s="56"/>
      <c r="F6" s="56"/>
      <c r="G6" s="56"/>
      <c r="H6" s="56"/>
      <c r="I6" s="56"/>
      <c r="J6" s="57"/>
    </row>
    <row r="7" spans="1:10" ht="15.75" x14ac:dyDescent="0.25">
      <c r="A7" s="58" t="s">
        <v>5</v>
      </c>
      <c r="B7" s="59"/>
      <c r="C7" s="59"/>
      <c r="D7" s="59"/>
      <c r="E7" s="59"/>
      <c r="F7" s="59"/>
      <c r="G7" s="59"/>
      <c r="H7" s="59"/>
      <c r="I7" s="59"/>
      <c r="J7" s="60"/>
    </row>
    <row r="8" spans="1:10" x14ac:dyDescent="0.25">
      <c r="A8" s="1" t="s">
        <v>6</v>
      </c>
      <c r="B8" s="50" t="s">
        <v>7</v>
      </c>
      <c r="C8" s="51"/>
      <c r="D8" s="51"/>
      <c r="E8" s="51"/>
      <c r="F8" s="51"/>
      <c r="G8" s="51"/>
      <c r="H8" s="51"/>
      <c r="I8" s="51"/>
      <c r="J8" s="52"/>
    </row>
    <row r="9" spans="1:10" ht="15" customHeight="1" x14ac:dyDescent="0.25">
      <c r="A9" s="17" t="s">
        <v>8</v>
      </c>
      <c r="B9" s="50" t="s">
        <v>9</v>
      </c>
      <c r="C9" s="51"/>
      <c r="D9" s="51"/>
      <c r="E9" s="51"/>
      <c r="F9" s="51"/>
      <c r="G9" s="51"/>
      <c r="H9" s="51"/>
      <c r="I9" s="51"/>
      <c r="J9" s="52"/>
    </row>
    <row r="10" spans="1:10" ht="17.25" customHeight="1" x14ac:dyDescent="0.25">
      <c r="A10" s="17" t="s">
        <v>10</v>
      </c>
      <c r="B10" s="50" t="s">
        <v>11</v>
      </c>
      <c r="C10" s="51"/>
      <c r="D10" s="51"/>
      <c r="E10" s="51"/>
      <c r="F10" s="51"/>
      <c r="G10" s="51"/>
      <c r="H10" s="51"/>
      <c r="I10" s="51"/>
      <c r="J10" s="52"/>
    </row>
    <row r="11" spans="1:10" ht="62.25" customHeight="1" x14ac:dyDescent="0.25">
      <c r="A11" s="1" t="s">
        <v>12</v>
      </c>
      <c r="B11" s="105" t="s">
        <v>59</v>
      </c>
      <c r="C11" s="106"/>
      <c r="D11" s="106"/>
      <c r="E11" s="106"/>
      <c r="F11" s="106"/>
      <c r="G11" s="106"/>
      <c r="H11" s="106"/>
      <c r="I11" s="106"/>
      <c r="J11" s="107"/>
    </row>
    <row r="12" spans="1:10" ht="49.5" customHeight="1" x14ac:dyDescent="0.25">
      <c r="A12" s="1" t="s">
        <v>13</v>
      </c>
      <c r="B12" s="105" t="s">
        <v>63</v>
      </c>
      <c r="C12" s="106"/>
      <c r="D12" s="106"/>
      <c r="E12" s="106"/>
      <c r="F12" s="106"/>
      <c r="G12" s="106"/>
      <c r="H12" s="106"/>
      <c r="I12" s="106"/>
      <c r="J12" s="107"/>
    </row>
    <row r="13" spans="1:10" ht="15.75" x14ac:dyDescent="0.25">
      <c r="A13" s="55" t="s">
        <v>14</v>
      </c>
      <c r="B13" s="56"/>
      <c r="C13" s="56"/>
      <c r="D13" s="56"/>
      <c r="E13" s="56"/>
      <c r="F13" s="56"/>
      <c r="G13" s="56"/>
      <c r="H13" s="56"/>
      <c r="I13" s="56"/>
      <c r="J13" s="57"/>
    </row>
    <row r="14" spans="1:10" ht="27.75" customHeight="1" x14ac:dyDescent="0.25">
      <c r="A14" s="1" t="s">
        <v>47</v>
      </c>
      <c r="B14" s="18">
        <v>3</v>
      </c>
      <c r="C14" s="88" t="s">
        <v>56</v>
      </c>
      <c r="D14" s="88"/>
      <c r="E14" s="88"/>
      <c r="F14" s="88"/>
      <c r="G14" s="88"/>
      <c r="H14" s="88"/>
      <c r="I14" s="88"/>
      <c r="J14" s="88"/>
    </row>
    <row r="15" spans="1:10" ht="26.25" customHeight="1" x14ac:dyDescent="0.25">
      <c r="A15" s="1" t="s">
        <v>48</v>
      </c>
      <c r="B15" s="4">
        <v>3.5</v>
      </c>
      <c r="C15" s="88" t="s">
        <v>57</v>
      </c>
      <c r="D15" s="88"/>
      <c r="E15" s="88"/>
      <c r="F15" s="88"/>
      <c r="G15" s="88"/>
      <c r="H15" s="88"/>
      <c r="I15" s="88"/>
      <c r="J15" s="88"/>
    </row>
    <row r="16" spans="1:10" ht="37.5" customHeight="1" x14ac:dyDescent="0.25">
      <c r="A16" s="1" t="s">
        <v>49</v>
      </c>
      <c r="B16" s="4" t="s">
        <v>42</v>
      </c>
      <c r="C16" s="88" t="s">
        <v>62</v>
      </c>
      <c r="D16" s="88"/>
      <c r="E16" s="88"/>
      <c r="F16" s="88"/>
      <c r="G16" s="88"/>
      <c r="H16" s="88"/>
      <c r="I16" s="88"/>
      <c r="J16" s="88"/>
    </row>
    <row r="17" spans="1:17" ht="15.75" x14ac:dyDescent="0.25">
      <c r="A17" s="55" t="s">
        <v>15</v>
      </c>
      <c r="B17" s="56"/>
      <c r="C17" s="56"/>
      <c r="D17" s="56"/>
      <c r="E17" s="56"/>
      <c r="F17" s="56"/>
      <c r="G17" s="56"/>
      <c r="H17" s="56"/>
      <c r="I17" s="56"/>
      <c r="J17" s="57"/>
    </row>
    <row r="18" spans="1:17" ht="26.25" customHeight="1" x14ac:dyDescent="0.25">
      <c r="A18" s="1" t="s">
        <v>16</v>
      </c>
      <c r="B18" s="53" t="s">
        <v>43</v>
      </c>
      <c r="C18" s="53"/>
      <c r="D18" s="53"/>
      <c r="E18" s="53"/>
      <c r="F18" s="53"/>
      <c r="G18" s="53"/>
      <c r="H18" s="53"/>
      <c r="I18" s="53"/>
      <c r="J18" s="54"/>
    </row>
    <row r="19" spans="1:17" ht="33" customHeight="1" x14ac:dyDescent="0.25">
      <c r="A19" s="5" t="s">
        <v>17</v>
      </c>
      <c r="B19" s="53" t="s">
        <v>60</v>
      </c>
      <c r="C19" s="53"/>
      <c r="D19" s="53"/>
      <c r="E19" s="53"/>
      <c r="F19" s="53"/>
      <c r="G19" s="53"/>
      <c r="H19" s="53"/>
      <c r="I19" s="53"/>
      <c r="J19" s="54"/>
    </row>
    <row r="20" spans="1:17" ht="33.75" customHeight="1" x14ac:dyDescent="0.25">
      <c r="A20" s="5" t="s">
        <v>18</v>
      </c>
      <c r="B20" s="53" t="s">
        <v>19</v>
      </c>
      <c r="C20" s="53"/>
      <c r="D20" s="53"/>
      <c r="E20" s="53"/>
      <c r="F20" s="53"/>
      <c r="G20" s="53"/>
      <c r="H20" s="53"/>
      <c r="I20" s="53"/>
      <c r="J20" s="54"/>
    </row>
    <row r="21" spans="1:17" ht="39" customHeight="1" x14ac:dyDescent="0.25">
      <c r="A21" s="5" t="s">
        <v>20</v>
      </c>
      <c r="B21" s="53" t="s">
        <v>44</v>
      </c>
      <c r="C21" s="53"/>
      <c r="D21" s="53"/>
      <c r="E21" s="53"/>
      <c r="F21" s="53"/>
      <c r="G21" s="53"/>
      <c r="H21" s="53"/>
      <c r="I21" s="53"/>
      <c r="J21" s="54"/>
      <c r="P21" s="30"/>
      <c r="Q21" s="30"/>
    </row>
    <row r="22" spans="1:17" ht="15.75" x14ac:dyDescent="0.25">
      <c r="A22" s="55" t="s">
        <v>21</v>
      </c>
      <c r="B22" s="56"/>
      <c r="C22" s="56"/>
      <c r="D22" s="56"/>
      <c r="E22" s="56"/>
      <c r="F22" s="56"/>
      <c r="G22" s="56"/>
      <c r="H22" s="56"/>
      <c r="I22" s="56"/>
      <c r="J22" s="57"/>
    </row>
    <row r="23" spans="1:17" ht="15.75" x14ac:dyDescent="0.25">
      <c r="A23" s="58" t="s">
        <v>50</v>
      </c>
      <c r="B23" s="59"/>
      <c r="C23" s="59"/>
      <c r="D23" s="59"/>
      <c r="E23" s="59"/>
      <c r="F23" s="59"/>
      <c r="G23" s="59"/>
      <c r="H23" s="59"/>
      <c r="I23" s="59"/>
      <c r="J23" s="60"/>
      <c r="P23" s="30"/>
      <c r="Q23" s="30"/>
    </row>
    <row r="24" spans="1:17" ht="15" customHeight="1" x14ac:dyDescent="0.25">
      <c r="A24" s="83" t="s">
        <v>22</v>
      </c>
      <c r="B24" s="84"/>
      <c r="C24" s="85" t="s">
        <v>23</v>
      </c>
      <c r="D24" s="87"/>
      <c r="E24" s="87"/>
      <c r="F24" s="87" t="s">
        <v>24</v>
      </c>
      <c r="G24" s="87"/>
      <c r="H24" s="84"/>
      <c r="I24" s="85" t="s">
        <v>25</v>
      </c>
      <c r="J24" s="86"/>
      <c r="P24" s="21"/>
    </row>
    <row r="25" spans="1:17" x14ac:dyDescent="0.25">
      <c r="A25" s="67">
        <v>288421797</v>
      </c>
      <c r="B25" s="68"/>
      <c r="C25" s="72">
        <v>288421797</v>
      </c>
      <c r="D25" s="73"/>
      <c r="E25" s="74"/>
      <c r="F25" s="72">
        <v>34042629.329999998</v>
      </c>
      <c r="G25" s="73"/>
      <c r="H25" s="74"/>
      <c r="I25" s="69">
        <f>IF(F25&gt;0,F25/C25,0)</f>
        <v>0.11803070948205763</v>
      </c>
      <c r="J25" s="70"/>
      <c r="M25" s="30"/>
    </row>
    <row r="26" spans="1:17" ht="15.75" x14ac:dyDescent="0.25">
      <c r="A26" s="58"/>
      <c r="B26" s="59"/>
      <c r="C26" s="59"/>
      <c r="D26" s="59"/>
      <c r="E26" s="59"/>
      <c r="F26" s="59"/>
      <c r="G26" s="59"/>
      <c r="H26" s="59"/>
      <c r="I26" s="59"/>
      <c r="J26" s="60"/>
      <c r="L26" s="30"/>
      <c r="M26" s="21"/>
      <c r="P26" s="111" t="s">
        <v>80</v>
      </c>
      <c r="Q26" s="112"/>
    </row>
    <row r="27" spans="1:17" x14ac:dyDescent="0.25">
      <c r="A27" s="2"/>
      <c r="B27"/>
      <c r="C27" s="75" t="s">
        <v>26</v>
      </c>
      <c r="D27" s="76"/>
      <c r="E27" s="75" t="s">
        <v>76</v>
      </c>
      <c r="F27" s="76"/>
      <c r="G27" s="75" t="s">
        <v>77</v>
      </c>
      <c r="H27" s="75"/>
      <c r="I27" s="75" t="s">
        <v>27</v>
      </c>
      <c r="J27" s="121"/>
      <c r="L27" s="30"/>
      <c r="M27" s="21"/>
      <c r="P27" s="45" t="s">
        <v>78</v>
      </c>
      <c r="Q27" s="46">
        <v>7.0599999999999996E-2</v>
      </c>
    </row>
    <row r="28" spans="1:17" ht="38.25" x14ac:dyDescent="0.25">
      <c r="A28" s="7" t="s">
        <v>29</v>
      </c>
      <c r="B28" s="6" t="s">
        <v>28</v>
      </c>
      <c r="C28" s="7" t="s">
        <v>30</v>
      </c>
      <c r="D28" s="7" t="s">
        <v>31</v>
      </c>
      <c r="E28" s="7" t="s">
        <v>32</v>
      </c>
      <c r="F28" s="7" t="s">
        <v>33</v>
      </c>
      <c r="G28" s="7" t="s">
        <v>34</v>
      </c>
      <c r="H28" s="7" t="s">
        <v>35</v>
      </c>
      <c r="I28" s="7" t="s">
        <v>55</v>
      </c>
      <c r="J28" s="8" t="s">
        <v>54</v>
      </c>
      <c r="L28" s="21"/>
      <c r="P28" s="45" t="s">
        <v>79</v>
      </c>
      <c r="Q28" s="46">
        <v>0.152</v>
      </c>
    </row>
    <row r="29" spans="1:17" ht="35.25" customHeight="1" x14ac:dyDescent="0.25">
      <c r="A29" s="10" t="s">
        <v>74</v>
      </c>
      <c r="B29" s="9" t="s">
        <v>69</v>
      </c>
      <c r="C29" s="11">
        <v>33000</v>
      </c>
      <c r="D29" s="12">
        <v>154164972.5</v>
      </c>
      <c r="E29" s="11">
        <v>3000</v>
      </c>
      <c r="F29" s="12">
        <v>11603552.75</v>
      </c>
      <c r="G29" s="20">
        <v>3010</v>
      </c>
      <c r="H29" s="12">
        <v>10784164.51</v>
      </c>
      <c r="I29" s="48">
        <f>+Tabla1[[#This Row],[Física 
(E)]]/Tabla1[[#This Row],[Física
(C)]]</f>
        <v>1.0033333333333334</v>
      </c>
      <c r="J29" s="42">
        <f>+Tabla1[[#This Row],[Financiera 
 (F)]]/Tabla1[[#This Row],[Financiera
(D)]]*100</f>
        <v>92.938471021299918</v>
      </c>
      <c r="L29" s="21"/>
      <c r="M29" s="21"/>
    </row>
    <row r="30" spans="1:17" ht="72" customHeight="1" x14ac:dyDescent="0.25">
      <c r="A30" s="14" t="s">
        <v>68</v>
      </c>
      <c r="B30" s="13" t="s">
        <v>70</v>
      </c>
      <c r="C30" s="15">
        <v>2750</v>
      </c>
      <c r="D30" s="16">
        <v>23433369</v>
      </c>
      <c r="E30" s="11">
        <v>667</v>
      </c>
      <c r="F30" s="12">
        <v>5056034.4400000004</v>
      </c>
      <c r="G30" s="47">
        <v>664</v>
      </c>
      <c r="H30" s="16">
        <v>4287631.24</v>
      </c>
      <c r="I30" s="48">
        <f>+Tabla1[[#This Row],[Física 
(E)]]/Tabla1[[#This Row],[Física
(C)]]</f>
        <v>0.99550224887556227</v>
      </c>
      <c r="J30" s="42">
        <f>+Tabla1[[#This Row],[Financiera 
 (F)]]/Tabla1[[#This Row],[Financiera
(D)]]*100</f>
        <v>84.802255421345592</v>
      </c>
      <c r="L30" s="21"/>
      <c r="M30" s="30"/>
    </row>
    <row r="31" spans="1:17" ht="15.75" x14ac:dyDescent="0.25">
      <c r="A31" s="55" t="s">
        <v>36</v>
      </c>
      <c r="B31" s="56"/>
      <c r="C31" s="56"/>
      <c r="D31" s="56"/>
      <c r="E31" s="56"/>
      <c r="F31" s="56"/>
      <c r="G31" s="56"/>
      <c r="H31" s="56"/>
      <c r="I31" s="56"/>
      <c r="J31" s="57"/>
      <c r="L31" s="2"/>
      <c r="M31" s="33"/>
      <c r="N31" s="31"/>
    </row>
    <row r="32" spans="1:17" ht="16.5" thickBot="1" x14ac:dyDescent="0.3">
      <c r="A32" s="58" t="s">
        <v>37</v>
      </c>
      <c r="B32" s="59"/>
      <c r="C32" s="59"/>
      <c r="D32" s="59"/>
      <c r="E32" s="59"/>
      <c r="F32" s="59"/>
      <c r="G32" s="59"/>
      <c r="H32" s="59"/>
      <c r="I32" s="59"/>
      <c r="J32" s="60"/>
      <c r="L32" s="34">
        <v>1175189.06</v>
      </c>
      <c r="M32" s="33" t="s">
        <v>66</v>
      </c>
      <c r="N32" s="31"/>
      <c r="P32" s="21"/>
    </row>
    <row r="33" spans="1:18" ht="20.25" customHeight="1" x14ac:dyDescent="0.25">
      <c r="A33" s="22" t="s">
        <v>38</v>
      </c>
      <c r="B33" s="61" t="s">
        <v>71</v>
      </c>
      <c r="C33" s="61"/>
      <c r="D33" s="61"/>
      <c r="E33" s="61"/>
      <c r="F33" s="61"/>
      <c r="G33" s="61"/>
      <c r="H33" s="61"/>
      <c r="I33" s="61"/>
      <c r="J33" s="62"/>
      <c r="L33" s="34" t="e">
        <f>+#REF!-L32</f>
        <v>#REF!</v>
      </c>
      <c r="M33" t="s">
        <v>67</v>
      </c>
      <c r="N33" s="31"/>
      <c r="P33" s="21"/>
    </row>
    <row r="34" spans="1:18" ht="49.5" customHeight="1" x14ac:dyDescent="0.25">
      <c r="A34" s="23" t="s">
        <v>51</v>
      </c>
      <c r="B34" s="63" t="s">
        <v>61</v>
      </c>
      <c r="C34" s="63"/>
      <c r="D34" s="63"/>
      <c r="E34" s="63"/>
      <c r="F34" s="63"/>
      <c r="G34" s="63"/>
      <c r="H34" s="63"/>
      <c r="I34" s="63"/>
      <c r="J34" s="64"/>
      <c r="L34" s="35" t="e">
        <f>+L33/2</f>
        <v>#REF!</v>
      </c>
      <c r="M34" s="36" t="s">
        <v>64</v>
      </c>
      <c r="N34" s="37"/>
      <c r="P34" s="21"/>
    </row>
    <row r="35" spans="1:18" ht="193.5" customHeight="1" x14ac:dyDescent="0.25">
      <c r="A35" s="71" t="s">
        <v>52</v>
      </c>
      <c r="B35" s="63" t="s">
        <v>81</v>
      </c>
      <c r="C35" s="63"/>
      <c r="D35" s="63"/>
      <c r="E35" s="63"/>
      <c r="F35" s="63"/>
      <c r="G35" s="63"/>
      <c r="H35" s="63"/>
      <c r="I35" s="63"/>
      <c r="J35" s="64"/>
      <c r="L35" s="21"/>
    </row>
    <row r="36" spans="1:18" ht="186" customHeight="1" x14ac:dyDescent="0.25">
      <c r="A36" s="71"/>
      <c r="B36" s="63"/>
      <c r="C36" s="63"/>
      <c r="D36" s="63"/>
      <c r="E36" s="63"/>
      <c r="F36" s="63"/>
      <c r="G36" s="63"/>
      <c r="H36" s="63"/>
      <c r="I36" s="63"/>
      <c r="J36" s="64"/>
      <c r="L36" s="21"/>
    </row>
    <row r="37" spans="1:18" ht="117.75" customHeight="1" thickBot="1" x14ac:dyDescent="0.3">
      <c r="A37" s="24" t="s">
        <v>53</v>
      </c>
      <c r="B37" s="65" t="s">
        <v>84</v>
      </c>
      <c r="C37" s="65"/>
      <c r="D37" s="65"/>
      <c r="E37" s="65"/>
      <c r="F37" s="65"/>
      <c r="G37" s="65"/>
      <c r="H37" s="65"/>
      <c r="I37" s="65"/>
      <c r="J37" s="66"/>
      <c r="L37" s="29"/>
      <c r="M37" s="21"/>
      <c r="Q37" s="41"/>
    </row>
    <row r="38" spans="1:18" ht="9" customHeight="1" thickBot="1" x14ac:dyDescent="0.3">
      <c r="A38" s="116"/>
      <c r="B38" s="117"/>
      <c r="C38" s="117"/>
      <c r="D38" s="117"/>
      <c r="E38" s="117"/>
      <c r="F38" s="117"/>
      <c r="G38" s="117"/>
      <c r="H38" s="117"/>
      <c r="I38" s="117"/>
      <c r="J38" s="118"/>
      <c r="L38" s="38">
        <v>7198457.4699999997</v>
      </c>
      <c r="M38" s="39" t="s">
        <v>65</v>
      </c>
      <c r="N38" s="32"/>
    </row>
    <row r="39" spans="1:18" ht="28.5" customHeight="1" x14ac:dyDescent="0.25">
      <c r="A39" s="22" t="s">
        <v>45</v>
      </c>
      <c r="B39" s="119" t="s">
        <v>72</v>
      </c>
      <c r="C39" s="119"/>
      <c r="D39" s="119"/>
      <c r="E39" s="119"/>
      <c r="F39" s="119"/>
      <c r="G39" s="119"/>
      <c r="H39" s="119"/>
      <c r="I39" s="119"/>
      <c r="J39" s="120"/>
      <c r="L39" s="2"/>
      <c r="M39" s="33"/>
      <c r="N39" s="31"/>
    </row>
    <row r="40" spans="1:18" ht="30" customHeight="1" x14ac:dyDescent="0.25">
      <c r="A40" s="23" t="s">
        <v>51</v>
      </c>
      <c r="B40" s="63" t="s">
        <v>46</v>
      </c>
      <c r="C40" s="63"/>
      <c r="D40" s="63"/>
      <c r="E40" s="63"/>
      <c r="F40" s="63"/>
      <c r="G40" s="63"/>
      <c r="H40" s="63"/>
      <c r="I40" s="63"/>
      <c r="J40" s="64"/>
      <c r="L40" s="34">
        <v>2968267.07</v>
      </c>
      <c r="M40" s="33" t="s">
        <v>66</v>
      </c>
      <c r="N40" s="31"/>
      <c r="P40" s="21"/>
    </row>
    <row r="41" spans="1:18" ht="217.5" customHeight="1" x14ac:dyDescent="0.25">
      <c r="A41" s="23" t="s">
        <v>52</v>
      </c>
      <c r="B41" s="63" t="s">
        <v>82</v>
      </c>
      <c r="C41" s="63"/>
      <c r="D41" s="63"/>
      <c r="E41" s="63"/>
      <c r="F41" s="63"/>
      <c r="G41" s="63"/>
      <c r="H41" s="63"/>
      <c r="I41" s="63"/>
      <c r="J41" s="64"/>
      <c r="L41" s="34">
        <f>+L38-L40</f>
        <v>4230190.4000000004</v>
      </c>
      <c r="M41" t="s">
        <v>67</v>
      </c>
      <c r="N41" s="31"/>
      <c r="R41" s="21"/>
    </row>
    <row r="42" spans="1:18" ht="155.25" customHeight="1" thickBot="1" x14ac:dyDescent="0.3">
      <c r="A42" s="24" t="s">
        <v>53</v>
      </c>
      <c r="B42" s="65" t="s">
        <v>83</v>
      </c>
      <c r="C42" s="65"/>
      <c r="D42" s="65"/>
      <c r="E42" s="65"/>
      <c r="F42" s="65"/>
      <c r="G42" s="65"/>
      <c r="H42" s="65"/>
      <c r="I42" s="65"/>
      <c r="J42" s="66"/>
      <c r="L42" s="35">
        <f>+L41/2</f>
        <v>2115095.2000000002</v>
      </c>
      <c r="M42" s="36" t="s">
        <v>64</v>
      </c>
      <c r="N42" s="37"/>
      <c r="Q42" s="43"/>
    </row>
    <row r="43" spans="1:18" ht="12" customHeight="1" thickBot="1" x14ac:dyDescent="0.3">
      <c r="A43" s="113"/>
      <c r="B43" s="114"/>
      <c r="C43" s="114"/>
      <c r="D43" s="114"/>
      <c r="E43" s="114"/>
      <c r="F43" s="114"/>
      <c r="G43" s="114"/>
      <c r="H43" s="114"/>
      <c r="I43" s="114"/>
      <c r="J43" s="115"/>
    </row>
    <row r="44" spans="1:18" ht="18.75" customHeight="1" x14ac:dyDescent="0.25">
      <c r="A44" s="55" t="s">
        <v>39</v>
      </c>
      <c r="B44" s="56"/>
      <c r="C44" s="56"/>
      <c r="D44" s="56"/>
      <c r="E44" s="56"/>
      <c r="F44" s="56"/>
      <c r="G44" s="56"/>
      <c r="H44" s="56"/>
      <c r="I44" s="56"/>
      <c r="J44" s="57"/>
      <c r="L44" s="34" t="e">
        <f>+#REF!-#REF!</f>
        <v>#REF!</v>
      </c>
      <c r="M44" t="s">
        <v>67</v>
      </c>
      <c r="N44" s="31"/>
    </row>
    <row r="45" spans="1:18" ht="18" customHeight="1" x14ac:dyDescent="0.25">
      <c r="A45" s="80" t="s">
        <v>40</v>
      </c>
      <c r="B45" s="81"/>
      <c r="C45" s="81"/>
      <c r="D45" s="81"/>
      <c r="E45" s="81"/>
      <c r="F45" s="81"/>
      <c r="G45" s="81"/>
      <c r="H45" s="81"/>
      <c r="I45" s="81"/>
      <c r="J45" s="82"/>
      <c r="K45" s="44"/>
      <c r="L45" s="35" t="e">
        <f>+L44/2</f>
        <v>#REF!</v>
      </c>
      <c r="M45" s="36" t="s">
        <v>64</v>
      </c>
      <c r="N45" s="37"/>
    </row>
    <row r="46" spans="1:18" ht="89.25" customHeight="1" x14ac:dyDescent="0.25">
      <c r="A46" s="77" t="s">
        <v>73</v>
      </c>
      <c r="B46" s="78"/>
      <c r="C46" s="78"/>
      <c r="D46" s="78"/>
      <c r="E46" s="78"/>
      <c r="F46" s="78"/>
      <c r="G46" s="78"/>
      <c r="H46" s="78"/>
      <c r="I46" s="78"/>
      <c r="J46" s="79"/>
      <c r="L46" s="30"/>
    </row>
    <row r="47" spans="1:18" ht="15" customHeight="1" x14ac:dyDescent="0.25">
      <c r="A47" s="19"/>
      <c r="B47" s="19"/>
      <c r="C47" s="19"/>
      <c r="D47" s="19"/>
      <c r="E47" s="19"/>
      <c r="F47" s="19"/>
      <c r="G47" s="19"/>
      <c r="H47" s="19"/>
      <c r="I47" s="19"/>
      <c r="J47" s="19"/>
    </row>
    <row r="48" spans="1:18" ht="32.25" customHeight="1" x14ac:dyDescent="0.25">
      <c r="A48" s="49" t="s">
        <v>41</v>
      </c>
      <c r="B48" s="49"/>
      <c r="C48" s="49"/>
      <c r="D48" s="49"/>
      <c r="E48" s="49"/>
      <c r="F48" s="49"/>
      <c r="G48" s="49"/>
      <c r="H48" s="49"/>
      <c r="I48" s="49"/>
      <c r="J48" s="49"/>
    </row>
    <row r="51" spans="10:10" x14ac:dyDescent="0.25">
      <c r="J51" s="40"/>
    </row>
  </sheetData>
  <mergeCells count="57">
    <mergeCell ref="P26:Q26"/>
    <mergeCell ref="A43:J43"/>
    <mergeCell ref="A38:J38"/>
    <mergeCell ref="B39:J39"/>
    <mergeCell ref="B40:J40"/>
    <mergeCell ref="B41:J41"/>
    <mergeCell ref="B42:J42"/>
    <mergeCell ref="C27:D27"/>
    <mergeCell ref="G27:H27"/>
    <mergeCell ref="I27:J27"/>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 ref="A1:A3"/>
    <mergeCell ref="C16:J16"/>
    <mergeCell ref="A17:J17"/>
    <mergeCell ref="B18:J18"/>
    <mergeCell ref="B19:J19"/>
    <mergeCell ref="B20:J20"/>
    <mergeCell ref="E27:F27"/>
    <mergeCell ref="A46:J46"/>
    <mergeCell ref="A44:J44"/>
    <mergeCell ref="A45:J45"/>
    <mergeCell ref="A22:J22"/>
    <mergeCell ref="A23:J23"/>
    <mergeCell ref="A24:B24"/>
    <mergeCell ref="I24:J24"/>
    <mergeCell ref="C24:E24"/>
    <mergeCell ref="F24:H24"/>
    <mergeCell ref="A48:J48"/>
    <mergeCell ref="B9:J9"/>
    <mergeCell ref="B10:J10"/>
    <mergeCell ref="B21:J21"/>
    <mergeCell ref="A31:J31"/>
    <mergeCell ref="A32:J32"/>
    <mergeCell ref="B33:J33"/>
    <mergeCell ref="B34:J34"/>
    <mergeCell ref="B37:J37"/>
    <mergeCell ref="A25:B25"/>
    <mergeCell ref="I25:J25"/>
    <mergeCell ref="A26:J26"/>
    <mergeCell ref="A35:A36"/>
    <mergeCell ref="B35:J36"/>
    <mergeCell ref="C25:E25"/>
    <mergeCell ref="F25:H25"/>
  </mergeCells>
  <phoneticPr fontId="19" type="noConversion"/>
  <dataValidations xWindow="1235" yWindow="485" count="16">
    <dataValidation allowBlank="1" showInputMessage="1" showErrorMessage="1" prompt="Monto ejecutado en el trimestre" sqref="H28:H30" xr:uid="{00000000-0002-0000-0000-000000000000}"/>
    <dataValidation allowBlank="1" showInputMessage="1" showErrorMessage="1" prompt="Meta alcanzada en el trimestre" sqref="G28:G30" xr:uid="{00000000-0002-0000-0000-000001000000}"/>
    <dataValidation allowBlank="1" showInputMessage="1" showErrorMessage="1" prompt="Monto presupuestado para el producto" sqref="E29:F30 F28 D28:D30" xr:uid="{00000000-0002-0000-0000-000002000000}"/>
    <dataValidation allowBlank="1" showInputMessage="1" showErrorMessage="1" prompt="Meta anual del indicador" sqref="E28 C28:C30" xr:uid="{00000000-0002-0000-0000-000003000000}"/>
    <dataValidation allowBlank="1" showInputMessage="1" showErrorMessage="1" prompt="Nombre del indicador" sqref="A28:B30" xr:uid="{00000000-0002-0000-0000-000004000000}"/>
    <dataValidation allowBlank="1" showInputMessage="1" showErrorMessage="1" prompt="Nombre de cada producto" sqref="B28:B30"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xr:uid="{00000000-0002-0000-0000-000007000000}"/>
    <dataValidation allowBlank="1" showInputMessage="1" showErrorMessage="1" prompt="De existir desvío, explicar razones." sqref="B37:J37 B39:B42" xr:uid="{00000000-0002-0000-0000-000009000000}"/>
    <dataValidation allowBlank="1" showInputMessage="1" showErrorMessage="1" prompt="1. Describir lo plasmado en el presupuesto_x000a_2. Describir lo alcanzado en términos financieros y de producción " sqref="B35" xr:uid="{00000000-0002-0000-0000-00000A000000}"/>
    <dataValidation allowBlank="1" showInputMessage="1" showErrorMessage="1" prompt="¿En qué consiste el producto? su objetivo" sqref="B34:J34" xr:uid="{00000000-0002-0000-0000-00000B000000}"/>
    <dataValidation allowBlank="1" showInputMessage="1" showErrorMessage="1" prompt="Nombre del producto" sqref="B33:J33"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J10" xr:uid="{00000000-0002-0000-0000-00000E000000}"/>
    <dataValidation allowBlank="1" sqref="A8" xr:uid="{00000000-0002-0000-0000-00000F000000}"/>
    <dataValidation allowBlank="1" showInputMessage="1" showErrorMessage="1" prompt="Oportunidades de mejora identificadas" sqref="A46:J47" xr:uid="{00000000-0002-0000-0000-000008000000}"/>
  </dataValidations>
  <pageMargins left="0.7" right="0.7" top="0.75" bottom="0.75" header="0.3" footer="0.3"/>
  <pageSetup orientation="landscape" r:id="rId1"/>
  <ignoredErrors>
    <ignoredError sqref="I29:I30" unlockedFormula="1"/>
    <ignoredError sqref="J30" evalError="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Fisico Financ.TI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Espaillat A.</dc:creator>
  <cp:keywords/>
  <dc:description/>
  <cp:lastModifiedBy>Junior Collado</cp:lastModifiedBy>
  <cp:revision/>
  <cp:lastPrinted>2024-08-01T17:50:50Z</cp:lastPrinted>
  <dcterms:created xsi:type="dcterms:W3CDTF">2021-03-22T15:50:10Z</dcterms:created>
  <dcterms:modified xsi:type="dcterms:W3CDTF">2026-04-14T17:31:09Z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2025-02-03T20:24:15Z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cd5600b3-7ee8-4183-902c-093d1c9bfe23</vt:lpwstr>
  </property>
  <property fmtid="{D5CDD505-2E9C-101B-9397-08002B2CF9AE}" pid="7" name="MSIP_Label_defa4170-0d19-0005-0004-bc88714345d2_ActionId">
    <vt:lpwstr>b307b52a-f60d-411b-abdc-4ec1f1c04d26</vt:lpwstr>
  </property>
  <property fmtid="{D5CDD505-2E9C-101B-9397-08002B2CF9AE}" pid="8" name="MSIP_Label_defa4170-0d19-0005-0004-bc88714345d2_ContentBits">
    <vt:lpwstr>0</vt:lpwstr>
  </property>
</Properties>
</file>