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riegodo.sharepoint.com/sites/D.Financiero/Documentos/Depto. Financiero/COMPARTIDA/PRESUPUESTO/OAI 2026/OAI Abril/"/>
    </mc:Choice>
  </mc:AlternateContent>
  <xr:revisionPtr revIDLastSave="65" documentId="13_ncr:1_{57FB10EF-BFDC-4899-9C51-834765A74D29}" xr6:coauthVersionLast="47" xr6:coauthVersionMax="47" xr10:uidLastSave="{4383D6FC-5332-46B8-B63C-DD4EC2BC90B7}"/>
  <bookViews>
    <workbookView xWindow="-105" yWindow="0" windowWidth="19410" windowHeight="15585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Mensual'!$A$3:$N$106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N77" i="3"/>
  <c r="N78" i="3"/>
  <c r="N79" i="3"/>
  <c r="N80" i="3"/>
  <c r="N81" i="3"/>
  <c r="N82" i="3"/>
  <c r="N83" i="3"/>
  <c r="N76" i="3"/>
  <c r="N55" i="3"/>
  <c r="N56" i="3"/>
  <c r="N57" i="3"/>
  <c r="N58" i="3"/>
  <c r="N59" i="3"/>
  <c r="N60" i="3"/>
  <c r="N61" i="3"/>
  <c r="N62" i="3"/>
  <c r="N63" i="3"/>
  <c r="N64" i="3"/>
  <c r="N65" i="3"/>
  <c r="N66" i="3"/>
  <c r="N67" i="3"/>
  <c r="N68" i="3"/>
  <c r="N69" i="3"/>
  <c r="N70" i="3"/>
  <c r="N71" i="3"/>
  <c r="N72" i="3"/>
  <c r="N73" i="3"/>
  <c r="N74" i="3"/>
  <c r="N54" i="3"/>
  <c r="N38" i="3"/>
  <c r="N39" i="3"/>
  <c r="N40" i="3"/>
  <c r="N41" i="3"/>
  <c r="N42" i="3"/>
  <c r="N43" i="3"/>
  <c r="N44" i="3"/>
  <c r="N45" i="3"/>
  <c r="N46" i="3"/>
  <c r="N47" i="3"/>
  <c r="N48" i="3"/>
  <c r="N49" i="3"/>
  <c r="N50" i="3"/>
  <c r="N51" i="3"/>
  <c r="N52" i="3"/>
  <c r="N37" i="3"/>
  <c r="N36" i="3" s="1"/>
  <c r="N28" i="3"/>
  <c r="N29" i="3"/>
  <c r="N30" i="3"/>
  <c r="N31" i="3"/>
  <c r="N32" i="3"/>
  <c r="N33" i="3"/>
  <c r="N34" i="3"/>
  <c r="N35" i="3"/>
  <c r="N27" i="3"/>
  <c r="N18" i="3"/>
  <c r="N19" i="3"/>
  <c r="N20" i="3"/>
  <c r="N21" i="3"/>
  <c r="N22" i="3"/>
  <c r="N23" i="3"/>
  <c r="N24" i="3"/>
  <c r="N25" i="3"/>
  <c r="N17" i="3"/>
  <c r="N12" i="3"/>
  <c r="N13" i="3"/>
  <c r="N14" i="3"/>
  <c r="N15" i="3"/>
  <c r="N11" i="3"/>
  <c r="D82" i="3"/>
  <c r="C82" i="3"/>
  <c r="D79" i="3"/>
  <c r="C79" i="3"/>
  <c r="D53" i="3"/>
  <c r="C53" i="3"/>
  <c r="B53" i="3"/>
  <c r="D45" i="3"/>
  <c r="C45" i="3"/>
  <c r="B45" i="3"/>
  <c r="D36" i="3"/>
  <c r="C36" i="3"/>
  <c r="C9" i="3" s="1"/>
  <c r="B36" i="3"/>
  <c r="D26" i="3"/>
  <c r="C26" i="3"/>
  <c r="B26" i="3"/>
  <c r="D16" i="3"/>
  <c r="C16" i="3"/>
  <c r="B16" i="3"/>
  <c r="D10" i="3"/>
  <c r="C10" i="3"/>
  <c r="B10" i="3"/>
  <c r="B9" i="3" s="1"/>
  <c r="N26" i="3" l="1"/>
  <c r="N16" i="3"/>
  <c r="N75" i="3"/>
  <c r="N53" i="3"/>
  <c r="N10" i="3"/>
  <c r="M82" i="3"/>
  <c r="L82" i="3"/>
  <c r="K82" i="3"/>
  <c r="J82" i="3"/>
  <c r="I82" i="3"/>
  <c r="H82" i="3"/>
  <c r="G82" i="3"/>
  <c r="F82" i="3"/>
  <c r="E82" i="3"/>
  <c r="M79" i="3"/>
  <c r="L79" i="3"/>
  <c r="K79" i="3"/>
  <c r="J79" i="3"/>
  <c r="I79" i="3"/>
  <c r="H79" i="3"/>
  <c r="G79" i="3"/>
  <c r="F79" i="3"/>
  <c r="E79" i="3"/>
  <c r="M63" i="3"/>
  <c r="L63" i="3"/>
  <c r="M53" i="3"/>
  <c r="L53" i="3"/>
  <c r="K53" i="3"/>
  <c r="J53" i="3"/>
  <c r="I53" i="3"/>
  <c r="H53" i="3"/>
  <c r="G53" i="3"/>
  <c r="F53" i="3"/>
  <c r="E53" i="3"/>
  <c r="M45" i="3"/>
  <c r="K45" i="3"/>
  <c r="J45" i="3"/>
  <c r="I45" i="3"/>
  <c r="H45" i="3"/>
  <c r="G45" i="3"/>
  <c r="F45" i="3"/>
  <c r="E45" i="3"/>
  <c r="M36" i="3"/>
  <c r="L36" i="3"/>
  <c r="K36" i="3"/>
  <c r="J36" i="3"/>
  <c r="I36" i="3"/>
  <c r="H36" i="3"/>
  <c r="G36" i="3"/>
  <c r="F36" i="3"/>
  <c r="E36" i="3"/>
  <c r="M26" i="3"/>
  <c r="L26" i="3"/>
  <c r="K26" i="3"/>
  <c r="J26" i="3"/>
  <c r="I26" i="3"/>
  <c r="H26" i="3"/>
  <c r="G26" i="3"/>
  <c r="F26" i="3"/>
  <c r="E26" i="3"/>
  <c r="M16" i="3"/>
  <c r="L16" i="3"/>
  <c r="K16" i="3"/>
  <c r="J16" i="3"/>
  <c r="I16" i="3"/>
  <c r="H16" i="3"/>
  <c r="G16" i="3"/>
  <c r="F16" i="3"/>
  <c r="E16" i="3"/>
  <c r="M10" i="3"/>
  <c r="L10" i="3"/>
  <c r="K10" i="3"/>
  <c r="J10" i="3"/>
  <c r="I10" i="3"/>
  <c r="H10" i="3"/>
  <c r="G10" i="3"/>
  <c r="F10" i="3"/>
  <c r="E10" i="3"/>
  <c r="D84" i="3" l="1"/>
  <c r="I9" i="3"/>
  <c r="I84" i="3" s="1"/>
  <c r="C84" i="3"/>
  <c r="F9" i="3"/>
  <c r="F84" i="3" s="1"/>
  <c r="G9" i="3"/>
  <c r="J9" i="3"/>
  <c r="J84" i="3" s="1"/>
  <c r="K9" i="3"/>
  <c r="K84" i="3" s="1"/>
  <c r="M9" i="3"/>
  <c r="M84" i="3" s="1"/>
  <c r="L9" i="3"/>
  <c r="L84" i="3" s="1"/>
  <c r="E9" i="3"/>
  <c r="E84" i="3" s="1"/>
  <c r="H9" i="3"/>
  <c r="H84" i="3" s="1"/>
  <c r="G84" i="3"/>
  <c r="E82" i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/>
  <c r="D10" i="1"/>
  <c r="D84" i="1"/>
  <c r="E75" i="1"/>
  <c r="E10" i="1"/>
  <c r="E84" i="1"/>
  <c r="N9" i="3" l="1"/>
  <c r="N84" i="3" s="1"/>
  <c r="B84" i="3"/>
</calcChain>
</file>

<file path=xl/sharedStrings.xml><?xml version="1.0" encoding="utf-8"?>
<sst xmlns="http://schemas.openxmlformats.org/spreadsheetml/2006/main" count="200" uniqueCount="122">
  <si>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</si>
  <si>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</si>
  <si>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</si>
  <si>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</si>
  <si>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</si>
  <si>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</si>
  <si>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</si>
  <si>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</si>
  <si>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</si>
  <si>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</si>
  <si>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</si>
  <si>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</si>
  <si>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</si>
  <si>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</si>
  <si>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</si>
  <si>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</si>
  <si>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</si>
  <si>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</si>
  <si>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</si>
  <si>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</si>
  <si>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</si>
  <si>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</si>
  <si>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</si>
  <si>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</si>
  <si>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</si>
  <si>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</si>
  <si>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</si>
  <si>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</si>
  <si>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</si>
  <si>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</si>
  <si>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</si>
  <si>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</si>
  <si>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</si>
  <si>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</si>
  <si>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</si>
  <si>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</si>
  <si>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</si>
  <si>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</si>
  <si>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</si>
  <si>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</si>
  <si>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</si>
  <si>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</si>
  <si>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</si>
  <si>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</si>
  <si>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</si>
  <si>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</si>
  <si>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</si>
  <si>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</si>
  <si>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</si>
  <si>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</si>
  <si>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</si>
  <si>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</si>
  <si>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</si>
  <si>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</si>
  <si>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</si>
  <si>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</si>
  <si>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</si>
  <si>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</si>
  <si>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</si>
  <si>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</si>
  <si>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</si>
  <si>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</si>
  <si>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</si>
  <si>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</si>
  <si>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</si>
  <si>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</si>
  <si>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</si>
  <si>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</si>
  <si>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</si>
  <si>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</si>
  <si>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</si>
  <si>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</si>
  <si>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</si>
  <si>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</si>
  <si>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</si>
  <si>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</si>
  <si>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</si>
  <si>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</si>
  <si>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</si>
  <si>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</si>
  <si>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</si>
  <si>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</si>
  <si>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</si>
  <si>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</si>
  <si>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</si>
  <si>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</si>
  <si>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</si>
  <si>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</si>
  <si>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</si>
  <si>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</si>
  <si>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</si>
  <si>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</si>
  <si>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</si>
  <si>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</si>
  <si>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</si>
  <si>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</si>
  <si>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</si>
  <si>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</si>
  <si>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</si>
  <si>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</si>
  <si>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</si>
  <si>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</si>
  <si>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</si>
  <si>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</si>
  <si>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</si>
  <si>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</si>
  <si>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</si>
  <si>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</si>
  <si>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</si>
  <si>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</si>
  <si>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t xml:space="preserve">                   Preparado por </t>
  </si>
  <si>
    <t>2.5.5- TRANSFERENCIAS DE CAPITAL A INSTITUCIONES PUBICAS FINANCIERAS</t>
  </si>
  <si>
    <t xml:space="preserve"> Enc. Dpto. Administrativo Financiero</t>
  </si>
  <si>
    <r>
      <rPr>
        <b/>
        <sz val="30"/>
        <color theme="1"/>
        <rFont val="Calibri"/>
        <family val="2"/>
        <scheme val="minor"/>
      </rPr>
      <t>Fuente:</t>
    </r>
    <r>
      <rPr>
        <sz val="30"/>
        <color theme="1"/>
        <rFont val="Calibri"/>
        <family val="2"/>
        <scheme val="minor"/>
      </rPr>
      <t xml:space="preserve"> Sistema de Información de la Gestión Financiera ( SIGEF)</t>
    </r>
  </si>
  <si>
    <t>2.7.4 - GASTOS QUE SE ASIGNARÁN DURANTE EL EJERCICIO PARA INVERSIÓN                                     (ART. 32 Y 33 LEY 423-06)</t>
  </si>
  <si>
    <t xml:space="preserve">                                                                      Enc. División Financiera</t>
  </si>
  <si>
    <t xml:space="preserve">                                                            Autorizado por</t>
  </si>
  <si>
    <t xml:space="preserve">                   Yafreissy Torres </t>
  </si>
  <si>
    <t xml:space="preserve">             Tecnico de Presupuesto</t>
  </si>
  <si>
    <t xml:space="preserve">                                                                              Carolin Sosa F.</t>
  </si>
  <si>
    <t xml:space="preserve">                 Aprobado por </t>
  </si>
  <si>
    <t xml:space="preserve">             Pablo M. Grimaldi Hernández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</si>
</sst>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30"/>
      <color rgb="FF000000"/>
      <name val="Calibri"/>
      <family val="2"/>
      <scheme val="minor"/>
    </font>
    <font>
      <b/>
      <sz val="30"/>
      <color theme="1"/>
      <name val="Calibri"/>
      <family val="2"/>
      <scheme val="minor"/>
    </font>
    <font>
      <b/>
      <sz val="30"/>
      <color theme="0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30"/>
      <name val="Times New Roman"/>
      <family val="1"/>
    </font>
    <font>
      <b/>
      <sz val="30"/>
      <color theme="1"/>
      <name val="Times New Roman"/>
      <family val="1"/>
    </font>
    <font>
      <sz val="2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2" fillId="0" borderId="0" xfId="0" applyFont="1"/>
    <xf numFmtId="0" fontId="13" fillId="0" borderId="0" xfId="0" applyFont="1"/>
    <xf numFmtId="0" fontId="11" fillId="0" borderId="0" xfId="0" applyFont="1"/>
    <xf numFmtId="0" fontId="14" fillId="0" borderId="0" xfId="0" applyFont="1" applyAlignment="1">
      <alignment horizontal="center"/>
    </xf>
    <xf numFmtId="43" fontId="6" fillId="0" borderId="0" xfId="1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5" fillId="0" borderId="0" xfId="0" applyFont="1"/>
    <xf numFmtId="0" fontId="16" fillId="0" borderId="0" xfId="0" applyFont="1" applyAlignment="1">
      <alignment vertical="center" wrapText="1" readingOrder="1"/>
    </xf>
    <xf numFmtId="0" fontId="16" fillId="0" borderId="0" xfId="0" applyFont="1" applyAlignment="1">
      <alignment vertical="top" wrapText="1" readingOrder="1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center" vertical="top" wrapText="1" readingOrder="1"/>
    </xf>
    <xf numFmtId="0" fontId="15" fillId="3" borderId="0" xfId="0" applyFont="1" applyFill="1"/>
    <xf numFmtId="164" fontId="15" fillId="0" borderId="0" xfId="0" applyNumberFormat="1" applyFont="1"/>
    <xf numFmtId="0" fontId="15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horizontal="left" vertical="top"/>
    </xf>
    <xf numFmtId="0" fontId="20" fillId="0" borderId="0" xfId="0" applyFont="1" applyAlignment="1">
      <alignment horizontal="left"/>
    </xf>
    <xf numFmtId="0" fontId="20" fillId="0" borderId="0" xfId="0" applyFont="1"/>
    <xf numFmtId="4" fontId="20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1" fillId="2" borderId="2" xfId="0" applyFont="1" applyFill="1" applyBorder="1" applyAlignment="1">
      <alignment vertical="center"/>
    </xf>
    <xf numFmtId="43" fontId="21" fillId="2" borderId="2" xfId="0" applyNumberFormat="1" applyFont="1" applyFill="1" applyBorder="1"/>
    <xf numFmtId="164" fontId="21" fillId="2" borderId="2" xfId="0" applyNumberFormat="1" applyFont="1" applyFill="1" applyBorder="1"/>
    <xf numFmtId="0" fontId="6" fillId="0" borderId="8" xfId="0" applyFont="1" applyBorder="1" applyAlignment="1">
      <alignment vertical="center"/>
    </xf>
    <xf numFmtId="0" fontId="7" fillId="0" borderId="8" xfId="0" applyFont="1" applyBorder="1" applyAlignment="1">
      <alignment wrapText="1"/>
    </xf>
    <xf numFmtId="0" fontId="6" fillId="0" borderId="8" xfId="0" applyFont="1" applyBorder="1" applyAlignment="1">
      <alignment wrapText="1"/>
    </xf>
    <xf numFmtId="43" fontId="22" fillId="0" borderId="0" xfId="1" applyFont="1"/>
    <xf numFmtId="43" fontId="22" fillId="0" borderId="0" xfId="0" applyNumberFormat="1" applyFont="1"/>
    <xf numFmtId="0" fontId="22" fillId="0" borderId="0" xfId="0" applyFont="1"/>
    <xf numFmtId="0" fontId="25" fillId="2" borderId="3" xfId="0" applyFont="1" applyFill="1" applyBorder="1" applyAlignment="1">
      <alignment horizontal="left" vertical="center"/>
    </xf>
    <xf numFmtId="0" fontId="25" fillId="4" borderId="3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4" fillId="0" borderId="1" xfId="0" applyFont="1" applyBorder="1" applyAlignment="1">
      <alignment horizontal="left"/>
    </xf>
    <xf numFmtId="43" fontId="24" fillId="0" borderId="1" xfId="0" applyNumberFormat="1" applyFont="1" applyBorder="1"/>
    <xf numFmtId="0" fontId="24" fillId="0" borderId="0" xfId="0" applyFont="1" applyAlignment="1">
      <alignment horizontal="left" indent="1"/>
    </xf>
    <xf numFmtId="43" fontId="24" fillId="0" borderId="0" xfId="1" applyFont="1"/>
    <xf numFmtId="0" fontId="26" fillId="0" borderId="0" xfId="0" applyFont="1" applyAlignment="1">
      <alignment horizontal="left" indent="2"/>
    </xf>
    <xf numFmtId="43" fontId="26" fillId="0" borderId="0" xfId="1" applyFont="1"/>
    <xf numFmtId="43" fontId="26" fillId="0" borderId="6" xfId="1" applyFont="1" applyBorder="1"/>
    <xf numFmtId="0" fontId="26" fillId="0" borderId="0" xfId="0" applyFont="1" applyAlignment="1">
      <alignment horizontal="left" vertical="justify" wrapText="1" indent="2"/>
    </xf>
    <xf numFmtId="43" fontId="26" fillId="0" borderId="0" xfId="1" applyFont="1" applyBorder="1"/>
    <xf numFmtId="9" fontId="26" fillId="0" borderId="0" xfId="2" applyFont="1" applyAlignment="1">
      <alignment horizontal="left" vertical="justify" wrapText="1" indent="2"/>
    </xf>
    <xf numFmtId="43" fontId="24" fillId="0" borderId="0" xfId="1" applyFont="1" applyBorder="1"/>
    <xf numFmtId="0" fontId="24" fillId="0" borderId="0" xfId="0" applyFont="1" applyAlignment="1">
      <alignment horizontal="left" vertical="justify" wrapText="1" indent="2"/>
    </xf>
    <xf numFmtId="43" fontId="26" fillId="0" borderId="0" xfId="0" applyNumberFormat="1" applyFont="1"/>
    <xf numFmtId="164" fontId="24" fillId="0" borderId="1" xfId="0" applyNumberFormat="1" applyFont="1" applyBorder="1"/>
    <xf numFmtId="43" fontId="24" fillId="0" borderId="1" xfId="1" applyFont="1" applyBorder="1"/>
    <xf numFmtId="0" fontId="25" fillId="2" borderId="2" xfId="0" applyFont="1" applyFill="1" applyBorder="1" applyAlignment="1">
      <alignment vertical="center"/>
    </xf>
    <xf numFmtId="43" fontId="25" fillId="2" borderId="2" xfId="1" applyFont="1" applyFill="1" applyBorder="1"/>
    <xf numFmtId="0" fontId="26" fillId="0" borderId="0" xfId="0" applyFont="1"/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0" fontId="23" fillId="0" borderId="5" xfId="0" applyFont="1" applyBorder="1" applyAlignment="1">
      <alignment horizontal="center" vertical="top" wrapText="1" readingOrder="1"/>
    </xf>
    <xf numFmtId="0" fontId="23" fillId="0" borderId="0" xfId="0" applyFont="1" applyAlignment="1">
      <alignment horizontal="center" vertical="top" wrapText="1" readingOrder="1"/>
    </xf>
    <xf numFmtId="17" fontId="24" fillId="0" borderId="5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7" fillId="0" borderId="0" xfId="0" applyFont="1" applyAlignment="1">
      <alignment horizontal="center" vertical="top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vertical="top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21" fillId="2" borderId="3" xfId="0" applyFont="1" applyFill="1" applyBorder="1" applyAlignment="1">
      <alignment horizontal="left" vertical="center"/>
    </xf>
    <xf numFmtId="43" fontId="21" fillId="2" borderId="3" xfId="1" applyFont="1" applyFill="1" applyBorder="1" applyAlignment="1">
      <alignment horizontal="center" vertical="center" wrapText="1"/>
    </xf>
    <xf numFmtId="43" fontId="21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3" fontId="29" fillId="0" borderId="0" xfId="1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2</xdr:row>
      <xdr:rowOff>285751</xdr:rowOff>
    </xdr:from>
    <xdr:to>
      <xdr:col>0</xdr:col>
      <xdr:colOff>2939143</xdr:colOff>
      <xdr:row>5</xdr:row>
      <xdr:rowOff>416688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" y="648608"/>
          <a:ext cx="2767693" cy="1609580"/>
        </a:xfrm>
        <a:prstGeom prst="rect">
          <a:avLst/>
        </a:prstGeom>
      </xdr:spPr>
    </xdr:pic>
    <xdr:clientData/>
  </xdr:twoCellAnchor>
  <xdr:twoCellAnchor editAs="oneCell">
    <xdr:from>
      <xdr:col>4</xdr:col>
      <xdr:colOff>674954</xdr:colOff>
      <xdr:row>2</xdr:row>
      <xdr:rowOff>353786</xdr:rowOff>
    </xdr:from>
    <xdr:to>
      <xdr:col>13</xdr:col>
      <xdr:colOff>539748</xdr:colOff>
      <xdr:row>6</xdr:row>
      <xdr:rowOff>9072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DF3046A-8336-48C4-982B-C37695C47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798025" y="716643"/>
          <a:ext cx="2826616" cy="16237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baseColWidth="10"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18"/>
      <c r="D1" s="18"/>
      <c r="E1" s="18"/>
      <c r="F1" s="18"/>
    </row>
    <row r="2" spans="2:16" ht="17.25" x14ac:dyDescent="0.3">
      <c r="C2" s="19"/>
      <c r="D2" s="19"/>
      <c r="E2" s="19"/>
      <c r="F2" s="19"/>
    </row>
    <row r="3" spans="2:16" ht="28.5" customHeight="1" x14ac:dyDescent="0.25">
      <c r="C3" s="76" t="s">
        <v>92</v>
      </c>
      <c r="D3" s="77"/>
      <c r="E3" s="77"/>
      <c r="F3" s="20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74" t="s">
        <v>93</v>
      </c>
      <c r="D4" s="75"/>
      <c r="E4" s="75"/>
      <c r="F4" s="21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83" t="s">
        <v>94</v>
      </c>
      <c r="D5" s="84"/>
      <c r="E5" s="84"/>
      <c r="F5" s="22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74" t="s">
        <v>101</v>
      </c>
      <c r="D6" s="75"/>
      <c r="E6" s="75"/>
      <c r="F6" s="21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8" t="s">
        <v>76</v>
      </c>
      <c r="D7" s="79"/>
      <c r="E7" s="79"/>
      <c r="F7" s="23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80" t="s">
        <v>66</v>
      </c>
      <c r="D8" s="81" t="s">
        <v>91</v>
      </c>
      <c r="E8" s="81" t="s">
        <v>90</v>
      </c>
      <c r="F8" s="24"/>
    </row>
    <row r="9" spans="2:16" ht="23.25" customHeight="1" x14ac:dyDescent="0.3">
      <c r="C9" s="80"/>
      <c r="D9" s="82"/>
      <c r="E9" s="82"/>
      <c r="F9" s="24"/>
    </row>
    <row r="10" spans="2:16" ht="18.75" x14ac:dyDescent="0.3">
      <c r="C10" s="7" t="s">
        <v>0</v>
      </c>
      <c r="D10" s="17">
        <f>+D11+D17+D27+D37+D46+D53+D63+D68+D71+D75</f>
        <v>167303584</v>
      </c>
      <c r="E10" s="8">
        <f>+E11+E17+E27+E37+E46+E53+E64+E68+E71+E75</f>
        <v>0</v>
      </c>
      <c r="F10" s="24"/>
    </row>
    <row r="11" spans="2:16" ht="18.75" x14ac:dyDescent="0.3">
      <c r="C11" s="9" t="s">
        <v>1</v>
      </c>
      <c r="D11" s="32">
        <f>+D12+D13+D14+D15+D16</f>
        <v>82038945</v>
      </c>
      <c r="E11" s="33">
        <f>+E12+E13+E14+E15+E16</f>
        <v>0</v>
      </c>
      <c r="F11" s="24"/>
    </row>
    <row r="12" spans="2:16" ht="18.75" x14ac:dyDescent="0.3">
      <c r="C12" s="10" t="s">
        <v>2</v>
      </c>
      <c r="D12" s="16">
        <v>68812500</v>
      </c>
      <c r="E12" s="33">
        <v>0</v>
      </c>
      <c r="F12" s="24"/>
    </row>
    <row r="13" spans="2:16" ht="18.75" x14ac:dyDescent="0.3">
      <c r="C13" s="10" t="s">
        <v>3</v>
      </c>
      <c r="D13" s="16">
        <v>3600000</v>
      </c>
      <c r="E13" s="33">
        <v>0</v>
      </c>
      <c r="F13" s="24"/>
    </row>
    <row r="14" spans="2:16" ht="18.75" x14ac:dyDescent="0.3">
      <c r="C14" s="10" t="s">
        <v>4</v>
      </c>
      <c r="D14" s="15">
        <v>0</v>
      </c>
      <c r="E14" s="33">
        <v>0</v>
      </c>
      <c r="F14" s="24"/>
    </row>
    <row r="15" spans="2:16" ht="18.75" x14ac:dyDescent="0.3">
      <c r="C15" s="10" t="s">
        <v>5</v>
      </c>
      <c r="D15" s="16">
        <v>0</v>
      </c>
      <c r="E15" s="33">
        <v>0</v>
      </c>
      <c r="F15" s="24"/>
    </row>
    <row r="16" spans="2:16" ht="18.75" x14ac:dyDescent="0.3">
      <c r="C16" s="10" t="s">
        <v>6</v>
      </c>
      <c r="D16" s="16">
        <v>9626445</v>
      </c>
      <c r="E16" s="33">
        <v>0</v>
      </c>
      <c r="F16" s="24"/>
    </row>
    <row r="17" spans="3:6" ht="18.75" x14ac:dyDescent="0.3">
      <c r="C17" s="9" t="s">
        <v>7</v>
      </c>
      <c r="D17" s="32">
        <f>+D18+D19+D20+D21+D22+D23+D24+D25+D26</f>
        <v>30141420.330000002</v>
      </c>
      <c r="E17" s="33">
        <f>+E18+E19+E20+E21+E22+E23+E24+E25+E26</f>
        <v>0</v>
      </c>
      <c r="F17" s="24"/>
    </row>
    <row r="18" spans="3:6" ht="18.75" x14ac:dyDescent="0.3">
      <c r="C18" s="10" t="s">
        <v>8</v>
      </c>
      <c r="D18" s="16">
        <v>3855153.13</v>
      </c>
      <c r="E18" s="33">
        <v>0</v>
      </c>
      <c r="F18" s="24"/>
    </row>
    <row r="19" spans="3:6" ht="18.75" x14ac:dyDescent="0.3">
      <c r="C19" s="10" t="s">
        <v>9</v>
      </c>
      <c r="D19" s="16">
        <v>1060000</v>
      </c>
      <c r="E19" s="33">
        <v>0</v>
      </c>
      <c r="F19" s="24"/>
    </row>
    <row r="20" spans="3:6" ht="18.75" x14ac:dyDescent="0.3">
      <c r="C20" s="10" t="s">
        <v>10</v>
      </c>
      <c r="D20" s="16">
        <v>3500000</v>
      </c>
      <c r="E20" s="33">
        <v>0</v>
      </c>
      <c r="F20" s="24"/>
    </row>
    <row r="21" spans="3:6" ht="18.75" x14ac:dyDescent="0.3">
      <c r="C21" s="10" t="s">
        <v>11</v>
      </c>
      <c r="D21" s="16">
        <v>80000</v>
      </c>
      <c r="E21" s="33">
        <v>0</v>
      </c>
      <c r="F21" s="24"/>
    </row>
    <row r="22" spans="3:6" ht="18.75" x14ac:dyDescent="0.3">
      <c r="C22" s="10" t="s">
        <v>12</v>
      </c>
      <c r="D22" s="16">
        <v>385500</v>
      </c>
      <c r="E22" s="33">
        <v>0</v>
      </c>
      <c r="F22" s="19"/>
    </row>
    <row r="23" spans="3:6" ht="18.75" x14ac:dyDescent="0.3">
      <c r="C23" s="10" t="s">
        <v>13</v>
      </c>
      <c r="D23" s="16">
        <v>3980000</v>
      </c>
      <c r="E23" s="33">
        <v>0</v>
      </c>
      <c r="F23" s="19"/>
    </row>
    <row r="24" spans="3:6" ht="18.75" x14ac:dyDescent="0.3">
      <c r="C24" s="10" t="s">
        <v>14</v>
      </c>
      <c r="D24" s="16">
        <v>2139500</v>
      </c>
      <c r="E24" s="33">
        <v>0</v>
      </c>
      <c r="F24" s="19"/>
    </row>
    <row r="25" spans="3:6" ht="18.75" x14ac:dyDescent="0.3">
      <c r="C25" s="10" t="s">
        <v>15</v>
      </c>
      <c r="D25" s="16">
        <v>13444676.33</v>
      </c>
      <c r="E25" s="33">
        <v>0</v>
      </c>
      <c r="F25" s="19"/>
    </row>
    <row r="26" spans="3:6" ht="18.75" x14ac:dyDescent="0.3">
      <c r="C26" s="10" t="s">
        <v>16</v>
      </c>
      <c r="D26" s="16">
        <v>1696590.87</v>
      </c>
      <c r="E26" s="33">
        <v>0</v>
      </c>
      <c r="F26" s="19"/>
    </row>
    <row r="27" spans="3:6" ht="18.75" x14ac:dyDescent="0.3">
      <c r="C27" s="9" t="s">
        <v>17</v>
      </c>
      <c r="D27" s="32">
        <f>+D28+D29+D30+D31+D32+D33+D34+D35+D36</f>
        <v>2783086</v>
      </c>
      <c r="E27" s="33">
        <f>+E28+E29+E30+E31+E32+E33+E34+E35+E36</f>
        <v>0</v>
      </c>
      <c r="F27" s="19"/>
    </row>
    <row r="28" spans="3:6" ht="18.75" x14ac:dyDescent="0.3">
      <c r="C28" s="10" t="s">
        <v>18</v>
      </c>
      <c r="D28" s="16">
        <v>149700</v>
      </c>
      <c r="E28" s="33">
        <v>0</v>
      </c>
      <c r="F28" s="19"/>
    </row>
    <row r="29" spans="3:6" ht="18.75" x14ac:dyDescent="0.3">
      <c r="C29" s="10" t="s">
        <v>19</v>
      </c>
      <c r="D29" s="16">
        <v>287030</v>
      </c>
      <c r="E29" s="33">
        <v>0</v>
      </c>
      <c r="F29" s="19"/>
    </row>
    <row r="30" spans="3:6" ht="18.75" x14ac:dyDescent="0.3">
      <c r="C30" s="10" t="s">
        <v>20</v>
      </c>
      <c r="D30" s="16">
        <v>217321.99</v>
      </c>
      <c r="E30" s="33">
        <v>0</v>
      </c>
      <c r="F30" s="19"/>
    </row>
    <row r="31" spans="3:6" ht="18.75" x14ac:dyDescent="0.3">
      <c r="C31" s="10" t="s">
        <v>21</v>
      </c>
      <c r="D31" s="16">
        <v>19000</v>
      </c>
      <c r="E31" s="33">
        <v>0</v>
      </c>
      <c r="F31" s="19"/>
    </row>
    <row r="32" spans="3:6" ht="18.75" x14ac:dyDescent="0.3">
      <c r="C32" s="10" t="s">
        <v>22</v>
      </c>
      <c r="D32" s="16">
        <v>51500</v>
      </c>
      <c r="E32" s="33">
        <v>0</v>
      </c>
      <c r="F32" s="19"/>
    </row>
    <row r="33" spans="3:6" ht="18.75" x14ac:dyDescent="0.3">
      <c r="C33" s="10" t="s">
        <v>23</v>
      </c>
      <c r="D33" s="16">
        <v>120462</v>
      </c>
      <c r="E33" s="33">
        <v>0</v>
      </c>
      <c r="F33" s="19"/>
    </row>
    <row r="34" spans="3:6" ht="18.75" x14ac:dyDescent="0.3">
      <c r="C34" s="10" t="s">
        <v>24</v>
      </c>
      <c r="D34" s="16">
        <v>931573.74</v>
      </c>
      <c r="E34" s="33">
        <v>0</v>
      </c>
      <c r="F34" s="19"/>
    </row>
    <row r="35" spans="3:6" ht="18.75" x14ac:dyDescent="0.3">
      <c r="C35" s="10" t="s">
        <v>25</v>
      </c>
      <c r="D35" s="16">
        <v>0</v>
      </c>
      <c r="E35" s="33">
        <v>0</v>
      </c>
      <c r="F35" s="19"/>
    </row>
    <row r="36" spans="3:6" ht="18.75" x14ac:dyDescent="0.3">
      <c r="C36" s="10" t="s">
        <v>26</v>
      </c>
      <c r="D36" s="16">
        <v>1006498.27</v>
      </c>
      <c r="E36" s="33">
        <v>0</v>
      </c>
      <c r="F36" s="19"/>
    </row>
    <row r="37" spans="3:6" ht="18.75" x14ac:dyDescent="0.3">
      <c r="C37" s="9" t="s">
        <v>27</v>
      </c>
      <c r="D37" s="32">
        <f>+D38+D39+D40+D41+D42+D43+D44+D45</f>
        <v>0</v>
      </c>
      <c r="E37" s="33">
        <v>0</v>
      </c>
      <c r="F37" s="19"/>
    </row>
    <row r="38" spans="3:6" ht="18.75" x14ac:dyDescent="0.3">
      <c r="C38" s="10" t="s">
        <v>28</v>
      </c>
      <c r="D38" s="16">
        <v>0</v>
      </c>
      <c r="E38" s="33">
        <v>0</v>
      </c>
      <c r="F38" s="19"/>
    </row>
    <row r="39" spans="3:6" ht="18.75" x14ac:dyDescent="0.3">
      <c r="C39" s="10" t="s">
        <v>29</v>
      </c>
      <c r="D39" s="16">
        <v>0</v>
      </c>
      <c r="E39" s="33">
        <v>0</v>
      </c>
      <c r="F39" s="19"/>
    </row>
    <row r="40" spans="3:6" ht="18.75" x14ac:dyDescent="0.3">
      <c r="C40" s="10" t="s">
        <v>30</v>
      </c>
      <c r="D40" s="16">
        <v>0</v>
      </c>
      <c r="E40" s="33">
        <v>0</v>
      </c>
      <c r="F40" s="19"/>
    </row>
    <row r="41" spans="3:6" ht="18.75" x14ac:dyDescent="0.3">
      <c r="C41" s="10" t="s">
        <v>31</v>
      </c>
      <c r="D41" s="16">
        <v>0</v>
      </c>
      <c r="E41" s="33">
        <v>0</v>
      </c>
      <c r="F41" s="19"/>
    </row>
    <row r="42" spans="3:6" ht="18.75" x14ac:dyDescent="0.3">
      <c r="C42" s="10" t="s">
        <v>32</v>
      </c>
      <c r="D42" s="16">
        <v>0</v>
      </c>
      <c r="E42" s="33">
        <v>0</v>
      </c>
      <c r="F42" s="19"/>
    </row>
    <row r="43" spans="3:6" ht="18.75" x14ac:dyDescent="0.3">
      <c r="C43" s="10" t="s">
        <v>33</v>
      </c>
      <c r="D43" s="16">
        <v>0</v>
      </c>
      <c r="E43" s="33">
        <v>0</v>
      </c>
      <c r="F43" s="19"/>
    </row>
    <row r="44" spans="3:6" ht="18.75" x14ac:dyDescent="0.3">
      <c r="C44" s="10" t="s">
        <v>34</v>
      </c>
      <c r="D44" s="16">
        <v>0</v>
      </c>
      <c r="E44" s="33">
        <v>0</v>
      </c>
      <c r="F44" s="19"/>
    </row>
    <row r="45" spans="3:6" ht="18.75" x14ac:dyDescent="0.3">
      <c r="C45" s="10" t="s">
        <v>35</v>
      </c>
      <c r="D45" s="16">
        <v>0</v>
      </c>
      <c r="E45" s="33">
        <v>0</v>
      </c>
      <c r="F45" s="19"/>
    </row>
    <row r="46" spans="3:6" ht="18.75" x14ac:dyDescent="0.3">
      <c r="C46" s="9" t="s">
        <v>36</v>
      </c>
      <c r="D46" s="32">
        <f>+D47+D48+D49+D50+D51+D52</f>
        <v>0</v>
      </c>
      <c r="E46" s="33">
        <v>0</v>
      </c>
      <c r="F46" s="19"/>
    </row>
    <row r="47" spans="3:6" ht="18.75" x14ac:dyDescent="0.3">
      <c r="C47" s="10" t="s">
        <v>37</v>
      </c>
      <c r="D47" s="16">
        <v>0</v>
      </c>
      <c r="E47" s="33">
        <v>0</v>
      </c>
      <c r="F47" s="19"/>
    </row>
    <row r="48" spans="3:6" ht="18.75" x14ac:dyDescent="0.3">
      <c r="C48" s="10" t="s">
        <v>38</v>
      </c>
      <c r="D48" s="16">
        <v>0</v>
      </c>
      <c r="E48" s="33">
        <v>0</v>
      </c>
      <c r="F48" s="19"/>
    </row>
    <row r="49" spans="3:6" ht="18.75" x14ac:dyDescent="0.3">
      <c r="C49" s="10" t="s">
        <v>39</v>
      </c>
      <c r="D49" s="16">
        <v>0</v>
      </c>
      <c r="E49" s="33">
        <v>0</v>
      </c>
      <c r="F49" s="19"/>
    </row>
    <row r="50" spans="3:6" ht="18.75" x14ac:dyDescent="0.3">
      <c r="C50" s="10" t="s">
        <v>40</v>
      </c>
      <c r="D50" s="16">
        <v>0</v>
      </c>
      <c r="E50" s="33">
        <v>0</v>
      </c>
      <c r="F50" s="19"/>
    </row>
    <row r="51" spans="3:6" ht="18.75" x14ac:dyDescent="0.3">
      <c r="C51" s="10" t="s">
        <v>41</v>
      </c>
      <c r="D51" s="16">
        <v>0</v>
      </c>
      <c r="E51" s="33">
        <v>0</v>
      </c>
      <c r="F51" s="19"/>
    </row>
    <row r="52" spans="3:6" ht="18.75" x14ac:dyDescent="0.3">
      <c r="C52" s="10" t="s">
        <v>42</v>
      </c>
      <c r="D52" s="16">
        <v>0</v>
      </c>
      <c r="E52" s="33">
        <v>0</v>
      </c>
      <c r="F52" s="19"/>
    </row>
    <row r="53" spans="3:6" ht="18.75" x14ac:dyDescent="0.3">
      <c r="C53" s="9" t="s">
        <v>43</v>
      </c>
      <c r="D53" s="32">
        <f>+D54+D55+D56+D57+D58+D59+D60+D61+D62</f>
        <v>49540132.670000002</v>
      </c>
      <c r="E53" s="33">
        <f>+E54+E55+E56+E57+E58+E59+E60+E61+E62</f>
        <v>0</v>
      </c>
      <c r="F53" s="19"/>
    </row>
    <row r="54" spans="3:6" ht="18.75" x14ac:dyDescent="0.3">
      <c r="C54" s="10" t="s">
        <v>44</v>
      </c>
      <c r="D54" s="16">
        <v>16584279.5</v>
      </c>
      <c r="E54" s="33">
        <v>0</v>
      </c>
      <c r="F54" s="19"/>
    </row>
    <row r="55" spans="3:6" ht="18.75" x14ac:dyDescent="0.3">
      <c r="C55" s="10" t="s">
        <v>45</v>
      </c>
      <c r="D55" s="16">
        <v>554766.82000000007</v>
      </c>
      <c r="E55" s="33">
        <v>0</v>
      </c>
      <c r="F55" s="19"/>
    </row>
    <row r="56" spans="3:6" ht="18.75" x14ac:dyDescent="0.3">
      <c r="C56" s="10" t="s">
        <v>46</v>
      </c>
      <c r="D56" s="16">
        <v>362800.6</v>
      </c>
      <c r="E56" s="33">
        <v>0</v>
      </c>
      <c r="F56" s="19"/>
    </row>
    <row r="57" spans="3:6" ht="18.75" x14ac:dyDescent="0.3">
      <c r="C57" s="10" t="s">
        <v>47</v>
      </c>
      <c r="D57" s="16">
        <v>24862849.75</v>
      </c>
      <c r="E57" s="33">
        <v>0</v>
      </c>
      <c r="F57" s="19"/>
    </row>
    <row r="58" spans="3:6" ht="18.75" x14ac:dyDescent="0.3">
      <c r="C58" s="10" t="s">
        <v>48</v>
      </c>
      <c r="D58" s="16">
        <v>5102300</v>
      </c>
      <c r="E58" s="33">
        <v>0</v>
      </c>
      <c r="F58" s="19"/>
    </row>
    <row r="59" spans="3:6" ht="18.75" x14ac:dyDescent="0.3">
      <c r="C59" s="10" t="s">
        <v>49</v>
      </c>
      <c r="D59" s="16">
        <v>130000</v>
      </c>
      <c r="E59" s="33">
        <v>0</v>
      </c>
      <c r="F59" s="19"/>
    </row>
    <row r="60" spans="3:6" ht="18.75" x14ac:dyDescent="0.3">
      <c r="C60" s="10" t="s">
        <v>50</v>
      </c>
      <c r="D60" s="16">
        <v>0</v>
      </c>
      <c r="E60" s="33">
        <v>0</v>
      </c>
      <c r="F60" s="19"/>
    </row>
    <row r="61" spans="3:6" ht="18.75" x14ac:dyDescent="0.3">
      <c r="C61" s="10" t="s">
        <v>51</v>
      </c>
      <c r="D61" s="16">
        <v>1943136</v>
      </c>
      <c r="E61" s="33">
        <v>0</v>
      </c>
      <c r="F61" s="19"/>
    </row>
    <row r="62" spans="3:6" ht="18.75" x14ac:dyDescent="0.3">
      <c r="C62" s="10" t="s">
        <v>52</v>
      </c>
      <c r="D62" s="16">
        <v>0</v>
      </c>
      <c r="E62" s="33">
        <v>0</v>
      </c>
      <c r="F62" s="19"/>
    </row>
    <row r="63" spans="3:6" ht="18.75" x14ac:dyDescent="0.3">
      <c r="C63" s="9" t="s">
        <v>53</v>
      </c>
      <c r="D63" s="32">
        <f>+D64+D65+D66+D67</f>
        <v>2800000</v>
      </c>
      <c r="E63" s="33">
        <f>+E64+E65+E66+E67</f>
        <v>0</v>
      </c>
      <c r="F63" s="19"/>
    </row>
    <row r="64" spans="3:6" ht="18.75" x14ac:dyDescent="0.3">
      <c r="C64" s="10" t="s">
        <v>54</v>
      </c>
      <c r="D64" s="16">
        <v>2800000</v>
      </c>
      <c r="E64" s="33">
        <v>0</v>
      </c>
      <c r="F64" s="19"/>
    </row>
    <row r="65" spans="3:6" ht="18.75" x14ac:dyDescent="0.3">
      <c r="C65" s="10" t="s">
        <v>55</v>
      </c>
      <c r="D65" s="16">
        <v>0</v>
      </c>
      <c r="E65" s="33">
        <v>0</v>
      </c>
      <c r="F65" s="19"/>
    </row>
    <row r="66" spans="3:6" ht="18.75" x14ac:dyDescent="0.3">
      <c r="C66" s="10" t="s">
        <v>56</v>
      </c>
      <c r="D66" s="16">
        <v>0</v>
      </c>
      <c r="E66" s="33">
        <v>0</v>
      </c>
      <c r="F66" s="19"/>
    </row>
    <row r="67" spans="3:6" ht="18.75" x14ac:dyDescent="0.3">
      <c r="C67" s="10" t="s">
        <v>57</v>
      </c>
      <c r="D67" s="16">
        <v>0</v>
      </c>
      <c r="E67" s="33">
        <v>0</v>
      </c>
      <c r="F67" s="19"/>
    </row>
    <row r="68" spans="3:6" ht="18.75" x14ac:dyDescent="0.3">
      <c r="C68" s="9" t="s">
        <v>58</v>
      </c>
      <c r="D68" s="32">
        <f>+D69+D70</f>
        <v>0</v>
      </c>
      <c r="E68" s="33">
        <f>+E69+E70</f>
        <v>0</v>
      </c>
      <c r="F68" s="19"/>
    </row>
    <row r="69" spans="3:6" ht="18.75" x14ac:dyDescent="0.3">
      <c r="C69" s="10" t="s">
        <v>59</v>
      </c>
      <c r="D69" s="16">
        <v>0</v>
      </c>
      <c r="E69" s="33">
        <v>0</v>
      </c>
      <c r="F69" s="19"/>
    </row>
    <row r="70" spans="3:6" ht="18.75" x14ac:dyDescent="0.3">
      <c r="C70" s="10" t="s">
        <v>60</v>
      </c>
      <c r="D70" s="16">
        <v>0</v>
      </c>
      <c r="E70" s="33">
        <v>0</v>
      </c>
      <c r="F70" s="19"/>
    </row>
    <row r="71" spans="3:6" ht="18.75" x14ac:dyDescent="0.3">
      <c r="C71" s="9" t="s">
        <v>61</v>
      </c>
      <c r="D71" s="32">
        <f>+D72+D73+D74</f>
        <v>0</v>
      </c>
      <c r="E71" s="33">
        <f>+E72+E73+E74</f>
        <v>0</v>
      </c>
      <c r="F71" s="19"/>
    </row>
    <row r="72" spans="3:6" ht="18.75" x14ac:dyDescent="0.3">
      <c r="C72" s="10" t="s">
        <v>62</v>
      </c>
      <c r="D72" s="16">
        <v>0</v>
      </c>
      <c r="E72" s="33">
        <v>0</v>
      </c>
      <c r="F72" s="25"/>
    </row>
    <row r="73" spans="3:6" ht="18.75" x14ac:dyDescent="0.3">
      <c r="C73" s="10" t="s">
        <v>63</v>
      </c>
      <c r="D73" s="16">
        <v>0</v>
      </c>
      <c r="E73" s="33">
        <v>0</v>
      </c>
      <c r="F73" s="25"/>
    </row>
    <row r="74" spans="3:6" ht="18.75" x14ac:dyDescent="0.3">
      <c r="C74" s="10" t="s">
        <v>64</v>
      </c>
      <c r="D74" s="16">
        <v>0</v>
      </c>
      <c r="E74" s="33">
        <v>0</v>
      </c>
      <c r="F74" s="25"/>
    </row>
    <row r="75" spans="3:6" ht="18.75" x14ac:dyDescent="0.3">
      <c r="C75" s="7" t="s">
        <v>67</v>
      </c>
      <c r="D75" s="17">
        <f>+D76+D79+D82</f>
        <v>0</v>
      </c>
      <c r="E75" s="33">
        <f>+E76+E79+E82</f>
        <v>0</v>
      </c>
      <c r="F75" s="25"/>
    </row>
    <row r="76" spans="3:6" ht="18.75" x14ac:dyDescent="0.3">
      <c r="C76" s="9" t="s">
        <v>68</v>
      </c>
      <c r="D76" s="32">
        <f>+D77+D78</f>
        <v>0</v>
      </c>
      <c r="E76" s="33">
        <f>+E77+E78</f>
        <v>0</v>
      </c>
      <c r="F76" s="19"/>
    </row>
    <row r="77" spans="3:6" ht="18.75" x14ac:dyDescent="0.3">
      <c r="C77" s="10" t="s">
        <v>69</v>
      </c>
      <c r="D77" s="16">
        <v>0</v>
      </c>
      <c r="E77" s="33">
        <v>0</v>
      </c>
      <c r="F77" s="19"/>
    </row>
    <row r="78" spans="3:6" ht="18.75" x14ac:dyDescent="0.3">
      <c r="C78" s="10" t="s">
        <v>70</v>
      </c>
      <c r="D78" s="16">
        <v>0</v>
      </c>
      <c r="E78" s="33">
        <v>0</v>
      </c>
      <c r="F78" s="19"/>
    </row>
    <row r="79" spans="3:6" ht="18.75" x14ac:dyDescent="0.3">
      <c r="C79" s="9" t="s">
        <v>71</v>
      </c>
      <c r="D79" s="32">
        <f>+D80+D81</f>
        <v>0</v>
      </c>
      <c r="E79" s="33">
        <f>+E80+E81</f>
        <v>0</v>
      </c>
      <c r="F79" s="19"/>
    </row>
    <row r="80" spans="3:6" ht="18.75" x14ac:dyDescent="0.3">
      <c r="C80" s="10" t="s">
        <v>72</v>
      </c>
      <c r="D80" s="16">
        <v>0</v>
      </c>
      <c r="E80" s="33">
        <v>0</v>
      </c>
      <c r="F80" s="19"/>
    </row>
    <row r="81" spans="3:7" ht="18.75" x14ac:dyDescent="0.3">
      <c r="C81" s="10" t="s">
        <v>73</v>
      </c>
      <c r="D81" s="16">
        <v>0</v>
      </c>
      <c r="E81" s="33">
        <v>0</v>
      </c>
      <c r="F81" s="19"/>
    </row>
    <row r="82" spans="3:7" ht="18.75" x14ac:dyDescent="0.3">
      <c r="C82" s="9" t="s">
        <v>74</v>
      </c>
      <c r="D82" s="32">
        <f>+D83</f>
        <v>0</v>
      </c>
      <c r="E82" s="33">
        <f>+E83</f>
        <v>0</v>
      </c>
      <c r="F82" s="19"/>
    </row>
    <row r="83" spans="3:7" ht="18.75" x14ac:dyDescent="0.3">
      <c r="C83" s="10" t="s">
        <v>75</v>
      </c>
      <c r="D83" s="16">
        <v>0</v>
      </c>
      <c r="E83" s="33">
        <v>0</v>
      </c>
      <c r="F83" s="19"/>
    </row>
    <row r="84" spans="3:7" ht="21" x14ac:dyDescent="0.35">
      <c r="C84" s="34" t="s">
        <v>65</v>
      </c>
      <c r="D84" s="35">
        <f>+D75+D10</f>
        <v>167303584</v>
      </c>
      <c r="E84" s="36">
        <f>+E75+E10</f>
        <v>0</v>
      </c>
      <c r="F84" s="19"/>
    </row>
    <row r="85" spans="3:7" ht="18" thickBot="1" x14ac:dyDescent="0.35">
      <c r="C85" s="19" t="s">
        <v>104</v>
      </c>
      <c r="D85" s="19"/>
      <c r="E85" s="19"/>
      <c r="F85" s="19"/>
    </row>
    <row r="86" spans="3:7" ht="29.25" customHeight="1" thickBot="1" x14ac:dyDescent="0.35">
      <c r="C86" s="37" t="s">
        <v>105</v>
      </c>
      <c r="D86" s="19"/>
      <c r="E86" s="19"/>
      <c r="F86" s="19"/>
    </row>
    <row r="87" spans="3:7" ht="42" customHeight="1" thickBot="1" x14ac:dyDescent="0.35">
      <c r="C87" s="38" t="s">
        <v>106</v>
      </c>
      <c r="D87" s="19"/>
      <c r="E87" s="19"/>
      <c r="F87" s="19"/>
    </row>
    <row r="88" spans="3:7" ht="75.75" thickBot="1" x14ac:dyDescent="0.35">
      <c r="C88" s="39" t="s">
        <v>107</v>
      </c>
      <c r="D88" s="19"/>
      <c r="E88" s="19"/>
      <c r="F88" s="19"/>
    </row>
    <row r="89" spans="3:7" ht="17.25" x14ac:dyDescent="0.3">
      <c r="C89" s="26"/>
      <c r="D89" s="19"/>
      <c r="E89" s="19"/>
      <c r="F89" s="19"/>
    </row>
    <row r="90" spans="3:7" ht="17.25" x14ac:dyDescent="0.3">
      <c r="C90" s="19"/>
      <c r="D90" s="19"/>
      <c r="E90" s="19"/>
      <c r="F90" s="19"/>
    </row>
    <row r="91" spans="3:7" ht="18.75" x14ac:dyDescent="0.3">
      <c r="C91" s="73" t="s">
        <v>103</v>
      </c>
      <c r="D91" s="73"/>
      <c r="E91" s="27" t="s">
        <v>96</v>
      </c>
      <c r="F91" s="27"/>
      <c r="G91" s="13"/>
    </row>
    <row r="92" spans="3:7" ht="16.5" x14ac:dyDescent="0.25">
      <c r="C92" s="73" t="s">
        <v>108</v>
      </c>
      <c r="D92" s="73"/>
      <c r="E92" s="27" t="s">
        <v>109</v>
      </c>
      <c r="F92" s="27"/>
      <c r="G92" s="14"/>
    </row>
    <row r="93" spans="3:7" ht="18.75" customHeight="1" x14ac:dyDescent="0.25">
      <c r="C93" s="73" t="s">
        <v>102</v>
      </c>
      <c r="D93" s="73"/>
      <c r="E93" s="27" t="s">
        <v>99</v>
      </c>
      <c r="F93" s="27"/>
      <c r="G93" s="14"/>
    </row>
    <row r="94" spans="3:7" ht="18.75" customHeight="1" x14ac:dyDescent="0.25">
      <c r="C94" s="28"/>
      <c r="D94" s="28"/>
      <c r="E94" s="27"/>
      <c r="F94" s="27"/>
      <c r="G94" s="14"/>
    </row>
    <row r="95" spans="3:7" ht="18.75" x14ac:dyDescent="0.3">
      <c r="C95" s="72" t="s">
        <v>100</v>
      </c>
      <c r="D95" s="72"/>
      <c r="E95" s="72"/>
      <c r="F95" s="72"/>
      <c r="G95" s="6"/>
    </row>
    <row r="96" spans="3:7" ht="18.75" x14ac:dyDescent="0.3">
      <c r="C96" s="72" t="s">
        <v>97</v>
      </c>
      <c r="D96" s="72"/>
      <c r="E96" s="72"/>
      <c r="F96" s="72"/>
      <c r="G96" s="6"/>
    </row>
    <row r="97" spans="3:7" ht="18.75" x14ac:dyDescent="0.3">
      <c r="C97" s="72" t="s">
        <v>98</v>
      </c>
      <c r="D97" s="72"/>
      <c r="E97" s="72"/>
      <c r="F97" s="72"/>
      <c r="G97" s="11"/>
    </row>
    <row r="98" spans="3:7" ht="16.5" x14ac:dyDescent="0.25">
      <c r="C98" s="29"/>
      <c r="D98" s="30"/>
      <c r="E98" s="31"/>
      <c r="F98" s="31"/>
      <c r="G98" s="12"/>
    </row>
  </sheetData>
  <protectedRanges>
    <protectedRange sqref="C95 F95" name="Rango1_1_1_1_2_1_1_1"/>
  </protectedRanges>
  <mergeCells count="14">
    <mergeCell ref="C4:E4"/>
    <mergeCell ref="C3:E3"/>
    <mergeCell ref="C7:E7"/>
    <mergeCell ref="C8:C9"/>
    <mergeCell ref="D8:D9"/>
    <mergeCell ref="E8:E9"/>
    <mergeCell ref="C6:E6"/>
    <mergeCell ref="C5:E5"/>
    <mergeCell ref="C96:F96"/>
    <mergeCell ref="C97:F97"/>
    <mergeCell ref="C91:D91"/>
    <mergeCell ref="C92:D92"/>
    <mergeCell ref="C93:D93"/>
    <mergeCell ref="C95:F9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07"/>
  <sheetViews>
    <sheetView showGridLines="0" tabSelected="1" showWhiteSpace="0" view="pageBreakPreview" topLeftCell="A72" zoomScale="50" zoomScaleNormal="70" zoomScaleSheetLayoutView="50" zoomScalePageLayoutView="59" workbookViewId="0">
      <selection activeCell="E87" sqref="E87"/>
    </sheetView>
  </sheetViews>
  <sheetFormatPr baseColWidth="10" defaultColWidth="11.42578125" defaultRowHeight="28.5" x14ac:dyDescent="0.45"/>
  <cols>
    <col min="1" max="1" width="210.42578125" style="42" customWidth="1"/>
    <col min="2" max="2" width="41.85546875" style="42" customWidth="1"/>
    <col min="3" max="3" width="39.42578125" style="42" customWidth="1"/>
    <col min="4" max="4" width="39.28515625" style="42" customWidth="1"/>
    <col min="5" max="5" width="42.7109375" style="42" customWidth="1"/>
    <col min="6" max="6" width="36.42578125" style="42" hidden="1" customWidth="1"/>
    <col min="7" max="7" width="36" style="42" hidden="1" customWidth="1"/>
    <col min="8" max="8" width="35.85546875" style="42" hidden="1" customWidth="1"/>
    <col min="9" max="9" width="38.140625" style="42" hidden="1" customWidth="1"/>
    <col min="10" max="10" width="36.7109375" style="42" hidden="1" customWidth="1"/>
    <col min="11" max="11" width="35.140625" style="42" hidden="1" customWidth="1"/>
    <col min="12" max="12" width="0.42578125" style="42" hidden="1" customWidth="1"/>
    <col min="13" max="13" width="0.85546875" style="42" hidden="1" customWidth="1"/>
    <col min="14" max="14" width="43.85546875" style="42" customWidth="1"/>
    <col min="15" max="15" width="11.42578125" style="42"/>
    <col min="16" max="16" width="24.5703125" style="42" customWidth="1"/>
    <col min="17" max="16384" width="11.42578125" style="42"/>
  </cols>
  <sheetData>
    <row r="1" spans="1:14" ht="12" customHeight="1" x14ac:dyDescent="0.45"/>
    <row r="2" spans="1:14" ht="16.5" customHeight="1" x14ac:dyDescent="0.45"/>
    <row r="3" spans="1:14" ht="39" x14ac:dyDescent="0.45">
      <c r="A3" s="66" t="s">
        <v>92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</row>
    <row r="4" spans="1:14" ht="39" customHeight="1" x14ac:dyDescent="0.45">
      <c r="A4" s="66" t="s">
        <v>93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</row>
    <row r="5" spans="1:14" ht="39" x14ac:dyDescent="0.45">
      <c r="A5" s="68">
        <v>46113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4" ht="39" x14ac:dyDescent="0.45">
      <c r="A6" s="66" t="s">
        <v>95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</row>
    <row r="7" spans="1:14" ht="39" x14ac:dyDescent="0.45">
      <c r="A7" s="67" t="s">
        <v>76</v>
      </c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</row>
    <row r="8" spans="1:14" ht="33" customHeight="1" x14ac:dyDescent="0.45">
      <c r="A8" s="43" t="s">
        <v>66</v>
      </c>
      <c r="B8" s="44" t="s">
        <v>78</v>
      </c>
      <c r="C8" s="44" t="s">
        <v>79</v>
      </c>
      <c r="D8" s="44" t="s">
        <v>80</v>
      </c>
      <c r="E8" s="44" t="s">
        <v>81</v>
      </c>
      <c r="F8" s="45" t="s">
        <v>82</v>
      </c>
      <c r="G8" s="44" t="s">
        <v>83</v>
      </c>
      <c r="H8" s="45" t="s">
        <v>84</v>
      </c>
      <c r="I8" s="44" t="s">
        <v>85</v>
      </c>
      <c r="J8" s="44" t="s">
        <v>86</v>
      </c>
      <c r="K8" s="44" t="s">
        <v>87</v>
      </c>
      <c r="L8" s="44" t="s">
        <v>88</v>
      </c>
      <c r="M8" s="45" t="s">
        <v>89</v>
      </c>
      <c r="N8" s="44" t="s">
        <v>77</v>
      </c>
    </row>
    <row r="9" spans="1:14" ht="32.25" customHeight="1" x14ac:dyDescent="0.6">
      <c r="A9" s="46" t="s">
        <v>0</v>
      </c>
      <c r="B9" s="47">
        <f>+B10+B16+B26+B36+B45+B53+B64+B68+B71</f>
        <v>10708697.689999999</v>
      </c>
      <c r="C9" s="47">
        <f>+C10+C16+C26+C36+C45+C53+C64+C68+C71</f>
        <v>11414316.85</v>
      </c>
      <c r="D9" s="47">
        <f>+D10+D16+D26+D36+D45+D53+D64+D68+D71</f>
        <v>11919614.789999999</v>
      </c>
      <c r="E9" s="47">
        <f t="shared" ref="E9:J9" si="0">+E10+E16+E26+E36+E45+E53+E64+E68+E71+E75</f>
        <v>23057328.049999997</v>
      </c>
      <c r="F9" s="47">
        <f t="shared" si="0"/>
        <v>0</v>
      </c>
      <c r="G9" s="47">
        <f t="shared" si="0"/>
        <v>0</v>
      </c>
      <c r="H9" s="47">
        <f t="shared" si="0"/>
        <v>0</v>
      </c>
      <c r="I9" s="47">
        <f t="shared" si="0"/>
        <v>0</v>
      </c>
      <c r="J9" s="47">
        <f t="shared" si="0"/>
        <v>0</v>
      </c>
      <c r="K9" s="47">
        <f>+K10+K16+K26+K36+K45+K53+K63+K68+K71+K75</f>
        <v>0</v>
      </c>
      <c r="L9" s="47">
        <f>+L10+L16+L26+L36+L45+L53+L63+L68+L71+L75</f>
        <v>0</v>
      </c>
      <c r="M9" s="47">
        <f>+M10+M16+M26+M36+M45+M53+M63+M68+M71+M75</f>
        <v>0</v>
      </c>
      <c r="N9" s="47">
        <f t="shared" ref="N9" si="1">+N10+N16+N26+N36+N45+N53+N63+N68+N71+N75</f>
        <v>57099957.379999988</v>
      </c>
    </row>
    <row r="10" spans="1:14" ht="37.5" customHeight="1" x14ac:dyDescent="0.6">
      <c r="A10" s="48" t="s">
        <v>1</v>
      </c>
      <c r="B10" s="49">
        <f t="shared" ref="B10:D10" si="2">+B11+B12+B13+B14+B15</f>
        <v>10094107.49</v>
      </c>
      <c r="C10" s="49">
        <f t="shared" si="2"/>
        <v>10747686.060000001</v>
      </c>
      <c r="D10" s="49">
        <f t="shared" si="2"/>
        <v>9698067.8599999994</v>
      </c>
      <c r="E10" s="49">
        <f t="shared" ref="E10:M10" si="3">+E11+E12+E13+E14+E15</f>
        <v>17920178.309999999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3"/>
        <v>0</v>
      </c>
      <c r="L10" s="49">
        <f>+L11+L12+L13+L14+L15</f>
        <v>0</v>
      </c>
      <c r="M10" s="49">
        <f t="shared" si="3"/>
        <v>0</v>
      </c>
      <c r="N10" s="49">
        <f>SUM(N11:N15)</f>
        <v>48460039.719999991</v>
      </c>
    </row>
    <row r="11" spans="1:14" ht="30" customHeight="1" x14ac:dyDescent="0.6">
      <c r="A11" s="50" t="s">
        <v>2</v>
      </c>
      <c r="B11" s="51">
        <v>8515000</v>
      </c>
      <c r="C11" s="51">
        <v>9118904.0099999998</v>
      </c>
      <c r="D11" s="51">
        <v>8384736.5</v>
      </c>
      <c r="E11" s="85">
        <v>8462000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  <c r="M11" s="51">
        <v>0</v>
      </c>
      <c r="N11" s="51">
        <f>SUM(B11:M11)</f>
        <v>34480640.509999998</v>
      </c>
    </row>
    <row r="12" spans="1:14" ht="30" customHeight="1" x14ac:dyDescent="0.6">
      <c r="A12" s="50" t="s">
        <v>3</v>
      </c>
      <c r="B12" s="51">
        <v>292750</v>
      </c>
      <c r="C12" s="52">
        <v>342750</v>
      </c>
      <c r="D12" s="51">
        <v>342750</v>
      </c>
      <c r="E12" s="85">
        <v>8177458.3399999999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  <c r="M12" s="51">
        <v>0</v>
      </c>
      <c r="N12" s="51">
        <f t="shared" ref="N12:N15" si="4">SUM(B12:M12)</f>
        <v>9155708.3399999999</v>
      </c>
    </row>
    <row r="13" spans="1:14" ht="30" customHeight="1" x14ac:dyDescent="0.6">
      <c r="A13" s="50" t="s">
        <v>4</v>
      </c>
      <c r="B13" s="51">
        <v>0</v>
      </c>
      <c r="C13" s="51">
        <v>0</v>
      </c>
      <c r="D13" s="51">
        <v>0</v>
      </c>
      <c r="E13" s="51">
        <v>0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  <c r="M13" s="51">
        <v>0</v>
      </c>
      <c r="N13" s="51">
        <f t="shared" si="4"/>
        <v>0</v>
      </c>
    </row>
    <row r="14" spans="1:14" ht="30" customHeight="1" x14ac:dyDescent="0.6">
      <c r="A14" s="50" t="s">
        <v>5</v>
      </c>
      <c r="B14" s="51">
        <v>0</v>
      </c>
      <c r="C14" s="51">
        <v>0</v>
      </c>
      <c r="D14" s="51">
        <v>0</v>
      </c>
      <c r="E14" s="51">
        <v>0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  <c r="M14" s="51">
        <v>0</v>
      </c>
      <c r="N14" s="51">
        <f t="shared" si="4"/>
        <v>0</v>
      </c>
    </row>
    <row r="15" spans="1:14" ht="33" customHeight="1" x14ac:dyDescent="0.6">
      <c r="A15" s="53" t="s">
        <v>6</v>
      </c>
      <c r="B15" s="51">
        <v>1286357.49</v>
      </c>
      <c r="C15" s="51">
        <v>1286032.05</v>
      </c>
      <c r="D15" s="51">
        <v>970581.36</v>
      </c>
      <c r="E15" s="51">
        <v>1280719.97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  <c r="M15" s="51">
        <v>0</v>
      </c>
      <c r="N15" s="51">
        <f t="shared" si="4"/>
        <v>4823690.87</v>
      </c>
    </row>
    <row r="16" spans="1:14" ht="36" customHeight="1" x14ac:dyDescent="0.6">
      <c r="A16" s="48" t="s">
        <v>7</v>
      </c>
      <c r="B16" s="49">
        <f t="shared" ref="B16:C16" si="5">+B17+B18+B19+B20+B21+B22+B23+B24+B25</f>
        <v>198590.2</v>
      </c>
      <c r="C16" s="49">
        <f t="shared" si="5"/>
        <v>666630.78999999992</v>
      </c>
      <c r="D16" s="49">
        <f>+D17+D18+D19+D20+D21+D22+D23+D24+D25</f>
        <v>1206173.1100000001</v>
      </c>
      <c r="E16" s="49">
        <f>+E17+E18+E19+E20+E21+E22+E23+E24+E25</f>
        <v>1872027.73</v>
      </c>
      <c r="F16" s="49">
        <f t="shared" ref="F16:J16" si="6">+F17+F18+F19+F20+F21+F22+F23+F24+F25</f>
        <v>0</v>
      </c>
      <c r="G16" s="49">
        <f t="shared" si="6"/>
        <v>0</v>
      </c>
      <c r="H16" s="49">
        <f t="shared" si="6"/>
        <v>0</v>
      </c>
      <c r="I16" s="49">
        <f t="shared" si="6"/>
        <v>0</v>
      </c>
      <c r="J16" s="49">
        <f t="shared" si="6"/>
        <v>0</v>
      </c>
      <c r="K16" s="49">
        <f>+K17+K18+K19+K20+K21+K22+K23+K24+K25</f>
        <v>0</v>
      </c>
      <c r="L16" s="49">
        <f>+L17+L18+L19+L20+L21+L22+L23+L24+L25</f>
        <v>0</v>
      </c>
      <c r="M16" s="49">
        <f>+M17+M18+M19+M20+M21+M22+M23+M24+M25</f>
        <v>0</v>
      </c>
      <c r="N16" s="49">
        <f>SUM(N17:N25)</f>
        <v>3943421.83</v>
      </c>
    </row>
    <row r="17" spans="1:16" ht="31.5" customHeight="1" x14ac:dyDescent="0.6">
      <c r="A17" s="50" t="s">
        <v>8</v>
      </c>
      <c r="B17" s="51">
        <v>0</v>
      </c>
      <c r="C17" s="51">
        <v>336868.91</v>
      </c>
      <c r="D17" s="51">
        <v>276242.07</v>
      </c>
      <c r="E17" s="51">
        <v>265986.03999999998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f>SUM(B17:M17)</f>
        <v>879097.02</v>
      </c>
    </row>
    <row r="18" spans="1:16" ht="37.5" customHeight="1" x14ac:dyDescent="0.6">
      <c r="A18" s="53" t="s">
        <v>9</v>
      </c>
      <c r="B18" s="51">
        <v>0</v>
      </c>
      <c r="C18" s="51">
        <v>0</v>
      </c>
      <c r="D18" s="51">
        <v>48772.34</v>
      </c>
      <c r="E18" s="51">
        <v>302536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  <c r="M18" s="51">
        <v>0</v>
      </c>
      <c r="N18" s="51">
        <f t="shared" ref="N18:N74" si="7">SUM(B18:M18)</f>
        <v>351308.33999999997</v>
      </c>
    </row>
    <row r="19" spans="1:16" ht="33" customHeight="1" x14ac:dyDescent="0.6">
      <c r="A19" s="50" t="s">
        <v>10</v>
      </c>
      <c r="B19" s="51">
        <v>0</v>
      </c>
      <c r="C19" s="51">
        <v>145559.78</v>
      </c>
      <c r="D19" s="51">
        <v>384110.76</v>
      </c>
      <c r="E19" s="51">
        <v>93707.73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  <c r="M19" s="51">
        <v>0</v>
      </c>
      <c r="N19" s="51">
        <f t="shared" si="7"/>
        <v>623378.27</v>
      </c>
    </row>
    <row r="20" spans="1:16" ht="34.5" customHeight="1" x14ac:dyDescent="0.6">
      <c r="A20" s="50" t="s">
        <v>11</v>
      </c>
      <c r="B20" s="51">
        <v>0</v>
      </c>
      <c r="C20" s="51">
        <v>0</v>
      </c>
      <c r="D20" s="51">
        <v>0</v>
      </c>
      <c r="E20" s="51">
        <v>362011.2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  <c r="M20" s="51">
        <v>0</v>
      </c>
      <c r="N20" s="51">
        <f t="shared" si="7"/>
        <v>362011.2</v>
      </c>
    </row>
    <row r="21" spans="1:16" ht="36" customHeight="1" x14ac:dyDescent="0.6">
      <c r="A21" s="50" t="s">
        <v>12</v>
      </c>
      <c r="B21" s="51">
        <v>0</v>
      </c>
      <c r="C21" s="51">
        <v>0</v>
      </c>
      <c r="D21" s="51">
        <v>33276</v>
      </c>
      <c r="E21" s="51">
        <v>481889.06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  <c r="M21" s="51">
        <v>0</v>
      </c>
      <c r="N21" s="51">
        <f t="shared" si="7"/>
        <v>515165.06</v>
      </c>
      <c r="P21" s="40"/>
    </row>
    <row r="22" spans="1:16" ht="30" customHeight="1" x14ac:dyDescent="0.6">
      <c r="A22" s="50" t="s">
        <v>13</v>
      </c>
      <c r="B22" s="51">
        <v>198590.2</v>
      </c>
      <c r="C22" s="51">
        <v>184202.1</v>
      </c>
      <c r="D22" s="51">
        <v>179063.9</v>
      </c>
      <c r="E22" s="51">
        <v>180519.7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  <c r="M22" s="51">
        <v>0</v>
      </c>
      <c r="N22" s="51">
        <f t="shared" si="7"/>
        <v>742375.90000000014</v>
      </c>
      <c r="P22" s="40"/>
    </row>
    <row r="23" spans="1:16" ht="37.5" customHeight="1" x14ac:dyDescent="0.6">
      <c r="A23" s="53" t="s">
        <v>14</v>
      </c>
      <c r="B23" s="51">
        <v>0</v>
      </c>
      <c r="C23" s="51">
        <v>0</v>
      </c>
      <c r="D23" s="51">
        <v>237744.04</v>
      </c>
      <c r="E23" s="51">
        <v>146969</v>
      </c>
      <c r="F23" s="51">
        <v>0</v>
      </c>
      <c r="G23" s="51">
        <v>0</v>
      </c>
      <c r="H23" s="51">
        <v>0</v>
      </c>
      <c r="I23" s="51">
        <v>0</v>
      </c>
      <c r="J23" s="51">
        <v>0</v>
      </c>
      <c r="K23" s="51">
        <v>0</v>
      </c>
      <c r="L23" s="51">
        <v>0</v>
      </c>
      <c r="M23" s="51">
        <v>0</v>
      </c>
      <c r="N23" s="51">
        <f t="shared" si="7"/>
        <v>384713.04000000004</v>
      </c>
      <c r="P23" s="40"/>
    </row>
    <row r="24" spans="1:16" ht="37.5" customHeight="1" x14ac:dyDescent="0.6">
      <c r="A24" s="53" t="s">
        <v>15</v>
      </c>
      <c r="B24" s="51">
        <v>0</v>
      </c>
      <c r="C24" s="51">
        <v>0</v>
      </c>
      <c r="D24" s="51">
        <v>9440</v>
      </c>
      <c r="E24" s="51">
        <v>16992</v>
      </c>
      <c r="F24" s="51">
        <v>0</v>
      </c>
      <c r="G24" s="51">
        <v>0</v>
      </c>
      <c r="H24" s="51">
        <v>0</v>
      </c>
      <c r="I24" s="51">
        <v>0</v>
      </c>
      <c r="J24" s="51">
        <v>0</v>
      </c>
      <c r="K24" s="51">
        <v>0</v>
      </c>
      <c r="L24" s="54">
        <v>0</v>
      </c>
      <c r="M24" s="54">
        <v>0</v>
      </c>
      <c r="N24" s="51">
        <f t="shared" si="7"/>
        <v>26432</v>
      </c>
      <c r="P24" s="41"/>
    </row>
    <row r="25" spans="1:16" ht="33.75" customHeight="1" x14ac:dyDescent="0.6">
      <c r="A25" s="55" t="s">
        <v>16</v>
      </c>
      <c r="B25" s="51">
        <v>0</v>
      </c>
      <c r="C25" s="51">
        <v>0</v>
      </c>
      <c r="D25" s="51">
        <v>37524</v>
      </c>
      <c r="E25" s="51">
        <v>21417</v>
      </c>
      <c r="F25" s="51">
        <v>0</v>
      </c>
      <c r="G25" s="51">
        <v>0</v>
      </c>
      <c r="H25" s="51">
        <v>0</v>
      </c>
      <c r="I25" s="51">
        <v>0</v>
      </c>
      <c r="J25" s="51">
        <v>0</v>
      </c>
      <c r="K25" s="51">
        <v>0</v>
      </c>
      <c r="L25" s="51">
        <v>0</v>
      </c>
      <c r="M25" s="51">
        <v>0</v>
      </c>
      <c r="N25" s="51">
        <f t="shared" si="7"/>
        <v>58941</v>
      </c>
    </row>
    <row r="26" spans="1:16" ht="36.75" customHeight="1" x14ac:dyDescent="0.6">
      <c r="A26" s="48" t="s">
        <v>17</v>
      </c>
      <c r="B26" s="49">
        <f t="shared" ref="B26:D26" si="8">+B27+B28+B29+B30+B31+B32+B33+B34+B35</f>
        <v>0</v>
      </c>
      <c r="C26" s="49">
        <f t="shared" si="8"/>
        <v>0</v>
      </c>
      <c r="D26" s="49">
        <f t="shared" si="8"/>
        <v>995840.10000000009</v>
      </c>
      <c r="E26" s="49">
        <f t="shared" ref="E26:M26" si="9">+E27+E28+E29+E30+E31+E32+E33+E34+E35</f>
        <v>2891449.88</v>
      </c>
      <c r="F26" s="49">
        <f t="shared" si="9"/>
        <v>0</v>
      </c>
      <c r="G26" s="49">
        <f t="shared" si="9"/>
        <v>0</v>
      </c>
      <c r="H26" s="49">
        <f t="shared" si="9"/>
        <v>0</v>
      </c>
      <c r="I26" s="49">
        <f t="shared" si="9"/>
        <v>0</v>
      </c>
      <c r="J26" s="49">
        <f t="shared" si="9"/>
        <v>0</v>
      </c>
      <c r="K26" s="49">
        <f t="shared" si="9"/>
        <v>0</v>
      </c>
      <c r="L26" s="49">
        <f>+L27+L28+L29+L30+L31+L32+L33+L34+L35</f>
        <v>0</v>
      </c>
      <c r="M26" s="49">
        <f t="shared" si="9"/>
        <v>0</v>
      </c>
      <c r="N26" s="49">
        <f>SUM(N27:N35)</f>
        <v>3887289.9799999995</v>
      </c>
    </row>
    <row r="27" spans="1:16" ht="38.25" customHeight="1" x14ac:dyDescent="0.6">
      <c r="A27" s="53" t="s">
        <v>18</v>
      </c>
      <c r="B27" s="51">
        <v>0</v>
      </c>
      <c r="C27" s="51">
        <v>0</v>
      </c>
      <c r="D27" s="51">
        <v>255237.36</v>
      </c>
      <c r="E27" s="51">
        <v>25472</v>
      </c>
      <c r="F27" s="51">
        <v>0</v>
      </c>
      <c r="G27" s="51">
        <v>0</v>
      </c>
      <c r="H27" s="51">
        <v>0</v>
      </c>
      <c r="I27" s="51">
        <v>0</v>
      </c>
      <c r="J27" s="51">
        <v>0</v>
      </c>
      <c r="K27" s="51">
        <v>0</v>
      </c>
      <c r="L27" s="51">
        <v>0</v>
      </c>
      <c r="M27" s="51">
        <v>0</v>
      </c>
      <c r="N27" s="54">
        <f t="shared" si="7"/>
        <v>280709.36</v>
      </c>
    </row>
    <row r="28" spans="1:16" ht="36" customHeight="1" x14ac:dyDescent="0.6">
      <c r="A28" s="50" t="s">
        <v>19</v>
      </c>
      <c r="B28" s="51">
        <v>0</v>
      </c>
      <c r="C28" s="51">
        <v>0</v>
      </c>
      <c r="D28" s="51">
        <v>0</v>
      </c>
      <c r="E28" s="51">
        <v>0</v>
      </c>
      <c r="F28" s="51">
        <v>0</v>
      </c>
      <c r="G28" s="51">
        <v>0</v>
      </c>
      <c r="H28" s="51">
        <v>0</v>
      </c>
      <c r="I28" s="51">
        <v>0</v>
      </c>
      <c r="J28" s="51">
        <v>0</v>
      </c>
      <c r="K28" s="51">
        <v>0</v>
      </c>
      <c r="L28" s="51">
        <v>0</v>
      </c>
      <c r="M28" s="51">
        <v>0</v>
      </c>
      <c r="N28" s="54">
        <f t="shared" si="7"/>
        <v>0</v>
      </c>
    </row>
    <row r="29" spans="1:16" ht="38.25" customHeight="1" x14ac:dyDescent="0.6">
      <c r="A29" s="53" t="s">
        <v>20</v>
      </c>
      <c r="B29" s="51">
        <v>0</v>
      </c>
      <c r="C29" s="51">
        <v>0</v>
      </c>
      <c r="D29" s="51">
        <v>71565.899999999994</v>
      </c>
      <c r="E29" s="51">
        <v>1395.94</v>
      </c>
      <c r="F29" s="51">
        <v>0</v>
      </c>
      <c r="G29" s="51">
        <v>0</v>
      </c>
      <c r="H29" s="51">
        <v>0</v>
      </c>
      <c r="I29" s="51">
        <v>0</v>
      </c>
      <c r="J29" s="51">
        <v>0</v>
      </c>
      <c r="K29" s="51">
        <v>0</v>
      </c>
      <c r="L29" s="51">
        <v>0</v>
      </c>
      <c r="M29" s="51">
        <v>0</v>
      </c>
      <c r="N29" s="54">
        <f t="shared" si="7"/>
        <v>72961.84</v>
      </c>
    </row>
    <row r="30" spans="1:16" ht="33" customHeight="1" x14ac:dyDescent="0.6">
      <c r="A30" s="50" t="s">
        <v>21</v>
      </c>
      <c r="B30" s="51">
        <v>0</v>
      </c>
      <c r="C30" s="51">
        <v>0</v>
      </c>
      <c r="D30" s="51">
        <v>2715.18</v>
      </c>
      <c r="E30" s="51">
        <v>0</v>
      </c>
      <c r="F30" s="51">
        <v>0</v>
      </c>
      <c r="G30" s="51">
        <v>0</v>
      </c>
      <c r="H30" s="51">
        <v>0</v>
      </c>
      <c r="I30" s="51">
        <v>0</v>
      </c>
      <c r="J30" s="51">
        <v>0</v>
      </c>
      <c r="K30" s="51">
        <v>0</v>
      </c>
      <c r="L30" s="51">
        <v>0</v>
      </c>
      <c r="M30" s="51">
        <v>0</v>
      </c>
      <c r="N30" s="54">
        <f t="shared" si="7"/>
        <v>2715.18</v>
      </c>
    </row>
    <row r="31" spans="1:16" ht="36" customHeight="1" x14ac:dyDescent="0.6">
      <c r="A31" s="53" t="s">
        <v>22</v>
      </c>
      <c r="B31" s="51">
        <v>0</v>
      </c>
      <c r="C31" s="51">
        <v>0</v>
      </c>
      <c r="D31" s="51">
        <v>0</v>
      </c>
      <c r="E31" s="51">
        <v>0</v>
      </c>
      <c r="F31" s="51">
        <v>0</v>
      </c>
      <c r="G31" s="51">
        <v>0</v>
      </c>
      <c r="H31" s="51">
        <v>0</v>
      </c>
      <c r="I31" s="51">
        <v>0</v>
      </c>
      <c r="J31" s="51">
        <v>0</v>
      </c>
      <c r="K31" s="51">
        <v>0</v>
      </c>
      <c r="L31" s="51">
        <v>0</v>
      </c>
      <c r="M31" s="51">
        <v>0</v>
      </c>
      <c r="N31" s="54">
        <f t="shared" si="7"/>
        <v>0</v>
      </c>
    </row>
    <row r="32" spans="1:16" ht="36" customHeight="1" x14ac:dyDescent="0.6">
      <c r="A32" s="53" t="s">
        <v>23</v>
      </c>
      <c r="B32" s="51">
        <v>0</v>
      </c>
      <c r="C32" s="51">
        <v>0</v>
      </c>
      <c r="D32" s="51">
        <v>2786.34</v>
      </c>
      <c r="E32" s="51">
        <v>0</v>
      </c>
      <c r="F32" s="51">
        <v>0</v>
      </c>
      <c r="G32" s="51">
        <v>0</v>
      </c>
      <c r="H32" s="51">
        <v>0</v>
      </c>
      <c r="I32" s="51">
        <v>0</v>
      </c>
      <c r="J32" s="51">
        <v>0</v>
      </c>
      <c r="K32" s="51">
        <v>0</v>
      </c>
      <c r="L32" s="51">
        <v>0</v>
      </c>
      <c r="M32" s="51">
        <v>0</v>
      </c>
      <c r="N32" s="54">
        <f t="shared" si="7"/>
        <v>2786.34</v>
      </c>
    </row>
    <row r="33" spans="1:14" ht="39" customHeight="1" x14ac:dyDescent="0.6">
      <c r="A33" s="53" t="s">
        <v>24</v>
      </c>
      <c r="B33" s="51">
        <v>0</v>
      </c>
      <c r="C33" s="51">
        <v>0</v>
      </c>
      <c r="D33" s="51">
        <v>7622.8</v>
      </c>
      <c r="E33" s="51">
        <v>2776000</v>
      </c>
      <c r="F33" s="51">
        <v>0</v>
      </c>
      <c r="G33" s="51">
        <v>0</v>
      </c>
      <c r="H33" s="51">
        <v>0</v>
      </c>
      <c r="I33" s="51">
        <v>0</v>
      </c>
      <c r="J33" s="51">
        <v>0</v>
      </c>
      <c r="K33" s="51">
        <v>0</v>
      </c>
      <c r="L33" s="51">
        <v>0</v>
      </c>
      <c r="M33" s="51">
        <v>0</v>
      </c>
      <c r="N33" s="54">
        <f t="shared" si="7"/>
        <v>2783622.8</v>
      </c>
    </row>
    <row r="34" spans="1:14" ht="34.5" customHeight="1" x14ac:dyDescent="0.6">
      <c r="A34" s="53" t="s">
        <v>25</v>
      </c>
      <c r="B34" s="51">
        <v>0</v>
      </c>
      <c r="C34" s="51">
        <v>0</v>
      </c>
      <c r="D34" s="51">
        <v>0</v>
      </c>
      <c r="E34" s="51">
        <v>0</v>
      </c>
      <c r="F34" s="51">
        <v>0</v>
      </c>
      <c r="G34" s="51">
        <v>0</v>
      </c>
      <c r="H34" s="51">
        <v>0</v>
      </c>
      <c r="I34" s="51">
        <v>0</v>
      </c>
      <c r="J34" s="51">
        <v>0</v>
      </c>
      <c r="K34" s="51">
        <v>0</v>
      </c>
      <c r="L34" s="51">
        <v>0</v>
      </c>
      <c r="M34" s="51">
        <v>0</v>
      </c>
      <c r="N34" s="54">
        <f t="shared" si="7"/>
        <v>0</v>
      </c>
    </row>
    <row r="35" spans="1:14" ht="36.75" customHeight="1" x14ac:dyDescent="0.6">
      <c r="A35" s="50" t="s">
        <v>26</v>
      </c>
      <c r="B35" s="51">
        <v>0</v>
      </c>
      <c r="C35" s="51">
        <v>0</v>
      </c>
      <c r="D35" s="51">
        <v>655912.52</v>
      </c>
      <c r="E35" s="51">
        <v>88581.94</v>
      </c>
      <c r="F35" s="51">
        <v>0</v>
      </c>
      <c r="G35" s="51">
        <v>0</v>
      </c>
      <c r="H35" s="51">
        <v>0</v>
      </c>
      <c r="I35" s="51">
        <v>0</v>
      </c>
      <c r="J35" s="51">
        <v>0</v>
      </c>
      <c r="K35" s="51">
        <v>0</v>
      </c>
      <c r="L35" s="51">
        <v>0</v>
      </c>
      <c r="M35" s="51">
        <v>0</v>
      </c>
      <c r="N35" s="54">
        <f t="shared" si="7"/>
        <v>744494.46</v>
      </c>
    </row>
    <row r="36" spans="1:14" ht="36.75" customHeight="1" x14ac:dyDescent="0.6">
      <c r="A36" s="48" t="s">
        <v>27</v>
      </c>
      <c r="B36" s="49">
        <f t="shared" ref="B36:D36" si="10">+B37+B38+B39+B40+B41+B42+B43+B44</f>
        <v>416000</v>
      </c>
      <c r="C36" s="49">
        <f t="shared" si="10"/>
        <v>0</v>
      </c>
      <c r="D36" s="49">
        <f t="shared" si="10"/>
        <v>0</v>
      </c>
      <c r="E36" s="49">
        <f t="shared" ref="E36:M36" si="11">+E37+E38+E39+E40+E41+E42+E43+E44</f>
        <v>0</v>
      </c>
      <c r="F36" s="49">
        <f t="shared" si="11"/>
        <v>0</v>
      </c>
      <c r="G36" s="49">
        <f t="shared" si="11"/>
        <v>0</v>
      </c>
      <c r="H36" s="49">
        <f t="shared" si="11"/>
        <v>0</v>
      </c>
      <c r="I36" s="49">
        <f t="shared" si="11"/>
        <v>0</v>
      </c>
      <c r="J36" s="49">
        <f t="shared" si="11"/>
        <v>0</v>
      </c>
      <c r="K36" s="49">
        <f t="shared" si="11"/>
        <v>0</v>
      </c>
      <c r="L36" s="49">
        <f t="shared" si="11"/>
        <v>0</v>
      </c>
      <c r="M36" s="49">
        <f t="shared" si="11"/>
        <v>0</v>
      </c>
      <c r="N36" s="56">
        <f>SUM(N37:N45)</f>
        <v>416000</v>
      </c>
    </row>
    <row r="37" spans="1:14" ht="34.5" customHeight="1" x14ac:dyDescent="0.6">
      <c r="A37" s="53" t="s">
        <v>28</v>
      </c>
      <c r="B37" s="51">
        <v>416000</v>
      </c>
      <c r="C37" s="51">
        <v>0</v>
      </c>
      <c r="D37" s="51">
        <v>0</v>
      </c>
      <c r="E37" s="51">
        <v>0</v>
      </c>
      <c r="F37" s="51">
        <v>0</v>
      </c>
      <c r="G37" s="51">
        <v>0</v>
      </c>
      <c r="H37" s="51">
        <v>0</v>
      </c>
      <c r="I37" s="51">
        <v>0</v>
      </c>
      <c r="J37" s="51">
        <v>0</v>
      </c>
      <c r="K37" s="51">
        <v>0</v>
      </c>
      <c r="L37" s="51">
        <v>0</v>
      </c>
      <c r="M37" s="51">
        <v>0</v>
      </c>
      <c r="N37" s="51">
        <f t="shared" si="7"/>
        <v>416000</v>
      </c>
    </row>
    <row r="38" spans="1:14" ht="29.25" customHeight="1" x14ac:dyDescent="0.6">
      <c r="A38" s="53" t="s">
        <v>29</v>
      </c>
      <c r="B38" s="51">
        <v>0</v>
      </c>
      <c r="C38" s="51">
        <v>0</v>
      </c>
      <c r="D38" s="51">
        <v>0</v>
      </c>
      <c r="E38" s="51">
        <v>0</v>
      </c>
      <c r="F38" s="51">
        <v>0</v>
      </c>
      <c r="G38" s="51">
        <v>0</v>
      </c>
      <c r="H38" s="51">
        <v>0</v>
      </c>
      <c r="I38" s="51">
        <v>0</v>
      </c>
      <c r="J38" s="51">
        <v>0</v>
      </c>
      <c r="K38" s="51">
        <v>0</v>
      </c>
      <c r="L38" s="51">
        <v>0</v>
      </c>
      <c r="M38" s="51">
        <v>0</v>
      </c>
      <c r="N38" s="51">
        <f t="shared" si="7"/>
        <v>0</v>
      </c>
    </row>
    <row r="39" spans="1:14" ht="32.25" customHeight="1" x14ac:dyDescent="0.6">
      <c r="A39" s="53" t="s">
        <v>30</v>
      </c>
      <c r="B39" s="51">
        <v>0</v>
      </c>
      <c r="C39" s="51">
        <v>0</v>
      </c>
      <c r="D39" s="51">
        <v>0</v>
      </c>
      <c r="E39" s="51">
        <v>0</v>
      </c>
      <c r="F39" s="51">
        <v>0</v>
      </c>
      <c r="G39" s="51">
        <v>0</v>
      </c>
      <c r="H39" s="51">
        <v>0</v>
      </c>
      <c r="I39" s="51">
        <v>0</v>
      </c>
      <c r="J39" s="51">
        <v>0</v>
      </c>
      <c r="K39" s="51">
        <v>0</v>
      </c>
      <c r="L39" s="51">
        <v>0</v>
      </c>
      <c r="M39" s="51">
        <v>0</v>
      </c>
      <c r="N39" s="51">
        <f t="shared" si="7"/>
        <v>0</v>
      </c>
    </row>
    <row r="40" spans="1:14" ht="38.25" customHeight="1" x14ac:dyDescent="0.6">
      <c r="A40" s="53" t="s">
        <v>31</v>
      </c>
      <c r="B40" s="51">
        <v>0</v>
      </c>
      <c r="C40" s="51">
        <v>0</v>
      </c>
      <c r="D40" s="51">
        <v>0</v>
      </c>
      <c r="E40" s="51">
        <v>0</v>
      </c>
      <c r="F40" s="51">
        <v>0</v>
      </c>
      <c r="G40" s="51">
        <v>0</v>
      </c>
      <c r="H40" s="51">
        <v>0</v>
      </c>
      <c r="I40" s="51">
        <v>0</v>
      </c>
      <c r="J40" s="51">
        <v>0</v>
      </c>
      <c r="K40" s="51">
        <v>0</v>
      </c>
      <c r="L40" s="51">
        <v>0</v>
      </c>
      <c r="M40" s="51">
        <v>0</v>
      </c>
      <c r="N40" s="51">
        <f t="shared" si="7"/>
        <v>0</v>
      </c>
    </row>
    <row r="41" spans="1:14" ht="37.5" customHeight="1" x14ac:dyDescent="0.6">
      <c r="A41" s="53" t="s">
        <v>32</v>
      </c>
      <c r="B41" s="51">
        <v>0</v>
      </c>
      <c r="C41" s="51">
        <v>0</v>
      </c>
      <c r="D41" s="51">
        <v>0</v>
      </c>
      <c r="E41" s="51">
        <v>0</v>
      </c>
      <c r="F41" s="51">
        <v>0</v>
      </c>
      <c r="G41" s="51">
        <v>0</v>
      </c>
      <c r="H41" s="51">
        <v>0</v>
      </c>
      <c r="I41" s="51">
        <v>0</v>
      </c>
      <c r="J41" s="51">
        <v>0</v>
      </c>
      <c r="K41" s="51">
        <v>0</v>
      </c>
      <c r="L41" s="51">
        <v>0</v>
      </c>
      <c r="M41" s="51">
        <v>0</v>
      </c>
      <c r="N41" s="51">
        <f t="shared" si="7"/>
        <v>0</v>
      </c>
    </row>
    <row r="42" spans="1:14" ht="36" customHeight="1" x14ac:dyDescent="0.6">
      <c r="A42" s="50" t="s">
        <v>33</v>
      </c>
      <c r="B42" s="51">
        <v>0</v>
      </c>
      <c r="C42" s="51">
        <v>0</v>
      </c>
      <c r="D42" s="51">
        <v>0</v>
      </c>
      <c r="E42" s="51">
        <v>0</v>
      </c>
      <c r="F42" s="51">
        <v>0</v>
      </c>
      <c r="G42" s="51">
        <v>0</v>
      </c>
      <c r="H42" s="51">
        <v>0</v>
      </c>
      <c r="I42" s="51">
        <v>0</v>
      </c>
      <c r="J42" s="51">
        <v>0</v>
      </c>
      <c r="K42" s="51">
        <v>0</v>
      </c>
      <c r="L42" s="51">
        <v>0</v>
      </c>
      <c r="M42" s="51">
        <v>0</v>
      </c>
      <c r="N42" s="51">
        <f t="shared" si="7"/>
        <v>0</v>
      </c>
    </row>
    <row r="43" spans="1:14" ht="33.75" customHeight="1" x14ac:dyDescent="0.6">
      <c r="A43" s="53" t="s">
        <v>34</v>
      </c>
      <c r="B43" s="51">
        <v>0</v>
      </c>
      <c r="C43" s="51">
        <v>0</v>
      </c>
      <c r="D43" s="51">
        <v>0</v>
      </c>
      <c r="E43" s="51">
        <v>0</v>
      </c>
      <c r="F43" s="51">
        <v>0</v>
      </c>
      <c r="G43" s="51">
        <v>0</v>
      </c>
      <c r="H43" s="51">
        <v>0</v>
      </c>
      <c r="I43" s="51">
        <v>0</v>
      </c>
      <c r="J43" s="51">
        <v>0</v>
      </c>
      <c r="K43" s="51">
        <v>0</v>
      </c>
      <c r="L43" s="51">
        <v>0</v>
      </c>
      <c r="M43" s="51">
        <v>0</v>
      </c>
      <c r="N43" s="51">
        <f t="shared" si="7"/>
        <v>0</v>
      </c>
    </row>
    <row r="44" spans="1:14" ht="33.75" customHeight="1" x14ac:dyDescent="0.6">
      <c r="A44" s="53" t="s">
        <v>35</v>
      </c>
      <c r="B44" s="51">
        <v>0</v>
      </c>
      <c r="C44" s="51">
        <v>0</v>
      </c>
      <c r="D44" s="51">
        <v>0</v>
      </c>
      <c r="E44" s="51">
        <v>0</v>
      </c>
      <c r="F44" s="51">
        <v>0</v>
      </c>
      <c r="G44" s="51">
        <v>0</v>
      </c>
      <c r="H44" s="51">
        <v>0</v>
      </c>
      <c r="I44" s="51">
        <v>0</v>
      </c>
      <c r="J44" s="51">
        <v>0</v>
      </c>
      <c r="K44" s="51">
        <v>0</v>
      </c>
      <c r="L44" s="51">
        <v>0</v>
      </c>
      <c r="M44" s="51">
        <v>0</v>
      </c>
      <c r="N44" s="51">
        <f t="shared" si="7"/>
        <v>0</v>
      </c>
    </row>
    <row r="45" spans="1:14" ht="39" x14ac:dyDescent="0.6">
      <c r="A45" s="48" t="s">
        <v>36</v>
      </c>
      <c r="B45" s="51">
        <f t="shared" ref="B45:D45" si="12">+B46+B47+B48+B49+B50+B51+B52</f>
        <v>0</v>
      </c>
      <c r="C45" s="51">
        <f t="shared" si="12"/>
        <v>0</v>
      </c>
      <c r="D45" s="51">
        <f t="shared" si="12"/>
        <v>0</v>
      </c>
      <c r="E45" s="51">
        <f t="shared" ref="E45:M45" si="13">+E46+E47+E48+E49+E50+E51+E52</f>
        <v>0</v>
      </c>
      <c r="F45" s="51">
        <f t="shared" si="13"/>
        <v>0</v>
      </c>
      <c r="G45" s="51">
        <f t="shared" si="13"/>
        <v>0</v>
      </c>
      <c r="H45" s="51">
        <f t="shared" si="13"/>
        <v>0</v>
      </c>
      <c r="I45" s="51">
        <f t="shared" si="13"/>
        <v>0</v>
      </c>
      <c r="J45" s="51">
        <f t="shared" si="13"/>
        <v>0</v>
      </c>
      <c r="K45" s="51">
        <f t="shared" si="13"/>
        <v>0</v>
      </c>
      <c r="L45" s="51">
        <v>0</v>
      </c>
      <c r="M45" s="51">
        <f t="shared" si="13"/>
        <v>0</v>
      </c>
      <c r="N45" s="51">
        <f t="shared" si="7"/>
        <v>0</v>
      </c>
    </row>
    <row r="46" spans="1:14" ht="39.75" customHeight="1" x14ac:dyDescent="0.6">
      <c r="A46" s="53" t="s">
        <v>37</v>
      </c>
      <c r="B46" s="51">
        <v>0</v>
      </c>
      <c r="C46" s="51">
        <v>0</v>
      </c>
      <c r="D46" s="51">
        <v>0</v>
      </c>
      <c r="E46" s="51">
        <v>0</v>
      </c>
      <c r="F46" s="51">
        <v>0</v>
      </c>
      <c r="G46" s="51">
        <v>0</v>
      </c>
      <c r="H46" s="51">
        <v>0</v>
      </c>
      <c r="I46" s="51">
        <v>0</v>
      </c>
      <c r="J46" s="51">
        <v>0</v>
      </c>
      <c r="K46" s="51">
        <v>0</v>
      </c>
      <c r="L46" s="51">
        <v>0</v>
      </c>
      <c r="M46" s="51">
        <v>0</v>
      </c>
      <c r="N46" s="51">
        <f t="shared" si="7"/>
        <v>0</v>
      </c>
    </row>
    <row r="47" spans="1:14" ht="35.25" customHeight="1" x14ac:dyDescent="0.6">
      <c r="A47" s="53" t="s">
        <v>38</v>
      </c>
      <c r="B47" s="51">
        <v>0</v>
      </c>
      <c r="C47" s="51">
        <v>0</v>
      </c>
      <c r="D47" s="51">
        <v>0</v>
      </c>
      <c r="E47" s="51">
        <v>0</v>
      </c>
      <c r="F47" s="51">
        <v>0</v>
      </c>
      <c r="G47" s="51">
        <v>0</v>
      </c>
      <c r="H47" s="51">
        <v>0</v>
      </c>
      <c r="I47" s="51">
        <v>0</v>
      </c>
      <c r="J47" s="51">
        <v>0</v>
      </c>
      <c r="K47" s="51">
        <v>0</v>
      </c>
      <c r="L47" s="51">
        <v>0</v>
      </c>
      <c r="M47" s="51">
        <v>0</v>
      </c>
      <c r="N47" s="51">
        <f t="shared" si="7"/>
        <v>0</v>
      </c>
    </row>
    <row r="48" spans="1:14" ht="36.75" customHeight="1" x14ac:dyDescent="0.6">
      <c r="A48" s="53" t="s">
        <v>39</v>
      </c>
      <c r="B48" s="51">
        <v>0</v>
      </c>
      <c r="C48" s="51">
        <v>0</v>
      </c>
      <c r="D48" s="51">
        <v>0</v>
      </c>
      <c r="E48" s="51">
        <v>0</v>
      </c>
      <c r="F48" s="51">
        <v>0</v>
      </c>
      <c r="G48" s="51">
        <v>0</v>
      </c>
      <c r="H48" s="51">
        <v>0</v>
      </c>
      <c r="I48" s="51">
        <v>0</v>
      </c>
      <c r="J48" s="51">
        <v>0</v>
      </c>
      <c r="K48" s="51">
        <v>0</v>
      </c>
      <c r="L48" s="51">
        <v>0</v>
      </c>
      <c r="M48" s="51">
        <v>0</v>
      </c>
      <c r="N48" s="51">
        <f t="shared" si="7"/>
        <v>0</v>
      </c>
    </row>
    <row r="49" spans="1:14" ht="39.75" customHeight="1" x14ac:dyDescent="0.6">
      <c r="A49" s="53" t="s">
        <v>40</v>
      </c>
      <c r="B49" s="51">
        <v>0</v>
      </c>
      <c r="C49" s="51">
        <v>0</v>
      </c>
      <c r="D49" s="51">
        <v>0</v>
      </c>
      <c r="E49" s="51">
        <v>0</v>
      </c>
      <c r="F49" s="51">
        <v>0</v>
      </c>
      <c r="G49" s="51">
        <v>0</v>
      </c>
      <c r="H49" s="51">
        <v>0</v>
      </c>
      <c r="I49" s="51">
        <v>0</v>
      </c>
      <c r="J49" s="51">
        <v>0</v>
      </c>
      <c r="K49" s="51">
        <v>0</v>
      </c>
      <c r="L49" s="51">
        <v>0</v>
      </c>
      <c r="M49" s="51">
        <v>0</v>
      </c>
      <c r="N49" s="51">
        <f t="shared" si="7"/>
        <v>0</v>
      </c>
    </row>
    <row r="50" spans="1:14" ht="39.75" customHeight="1" x14ac:dyDescent="0.6">
      <c r="A50" s="53" t="s">
        <v>111</v>
      </c>
      <c r="B50" s="51">
        <v>0</v>
      </c>
      <c r="C50" s="51">
        <v>0</v>
      </c>
      <c r="D50" s="51">
        <v>0</v>
      </c>
      <c r="E50" s="51">
        <v>0</v>
      </c>
      <c r="F50" s="51">
        <v>0</v>
      </c>
      <c r="G50" s="51">
        <v>0</v>
      </c>
      <c r="H50" s="51">
        <v>0</v>
      </c>
      <c r="I50" s="51">
        <v>0</v>
      </c>
      <c r="J50" s="51">
        <v>0</v>
      </c>
      <c r="K50" s="51">
        <v>0</v>
      </c>
      <c r="L50" s="51">
        <v>0</v>
      </c>
      <c r="M50" s="51">
        <v>0</v>
      </c>
      <c r="N50" s="51">
        <f t="shared" si="7"/>
        <v>0</v>
      </c>
    </row>
    <row r="51" spans="1:14" ht="33.75" customHeight="1" x14ac:dyDescent="0.6">
      <c r="A51" s="53" t="s">
        <v>41</v>
      </c>
      <c r="B51" s="51">
        <v>0</v>
      </c>
      <c r="C51" s="51">
        <v>0</v>
      </c>
      <c r="D51" s="51">
        <v>0</v>
      </c>
      <c r="E51" s="51">
        <v>0</v>
      </c>
      <c r="F51" s="51">
        <v>0</v>
      </c>
      <c r="G51" s="51">
        <v>0</v>
      </c>
      <c r="H51" s="51">
        <v>0</v>
      </c>
      <c r="I51" s="51">
        <v>0</v>
      </c>
      <c r="J51" s="51">
        <v>0</v>
      </c>
      <c r="K51" s="51">
        <v>0</v>
      </c>
      <c r="L51" s="51">
        <v>0</v>
      </c>
      <c r="M51" s="51">
        <v>0</v>
      </c>
      <c r="N51" s="51">
        <f t="shared" si="7"/>
        <v>0</v>
      </c>
    </row>
    <row r="52" spans="1:14" ht="40.5" customHeight="1" x14ac:dyDescent="0.6">
      <c r="A52" s="53" t="s">
        <v>42</v>
      </c>
      <c r="B52" s="51">
        <v>0</v>
      </c>
      <c r="C52" s="51">
        <v>0</v>
      </c>
      <c r="D52" s="51">
        <v>0</v>
      </c>
      <c r="E52" s="51">
        <v>0</v>
      </c>
      <c r="F52" s="51">
        <v>0</v>
      </c>
      <c r="G52" s="51">
        <v>0</v>
      </c>
      <c r="H52" s="51">
        <v>0</v>
      </c>
      <c r="I52" s="51">
        <v>0</v>
      </c>
      <c r="J52" s="51">
        <v>0</v>
      </c>
      <c r="K52" s="51">
        <v>0</v>
      </c>
      <c r="L52" s="51">
        <v>0</v>
      </c>
      <c r="M52" s="51">
        <v>0</v>
      </c>
      <c r="N52" s="51">
        <f t="shared" si="7"/>
        <v>0</v>
      </c>
    </row>
    <row r="53" spans="1:14" ht="40.5" customHeight="1" x14ac:dyDescent="0.6">
      <c r="A53" s="48" t="s">
        <v>43</v>
      </c>
      <c r="B53" s="49">
        <f t="shared" ref="B53:D53" si="14">+B54+B55+B56+B57+B58+B59+B60+B61+B62</f>
        <v>0</v>
      </c>
      <c r="C53" s="49">
        <f t="shared" si="14"/>
        <v>0</v>
      </c>
      <c r="D53" s="49">
        <f t="shared" si="14"/>
        <v>19533.72</v>
      </c>
      <c r="E53" s="49">
        <f t="shared" ref="E53:M53" si="15">+E54+E55+E56+E57+E58+E59+E60+E61+E62</f>
        <v>373672.13</v>
      </c>
      <c r="F53" s="49">
        <f t="shared" si="15"/>
        <v>0</v>
      </c>
      <c r="G53" s="49">
        <f t="shared" si="15"/>
        <v>0</v>
      </c>
      <c r="H53" s="49">
        <f t="shared" si="15"/>
        <v>0</v>
      </c>
      <c r="I53" s="49">
        <f t="shared" si="15"/>
        <v>0</v>
      </c>
      <c r="J53" s="49">
        <f t="shared" si="15"/>
        <v>0</v>
      </c>
      <c r="K53" s="49">
        <f t="shared" si="15"/>
        <v>0</v>
      </c>
      <c r="L53" s="49">
        <f>+L54+L55+L56+L57+L58+L59+L60+L61+L62</f>
        <v>0</v>
      </c>
      <c r="M53" s="49">
        <f t="shared" si="15"/>
        <v>0</v>
      </c>
      <c r="N53" s="49">
        <f>SUM(N54:N62)</f>
        <v>393205.85000000003</v>
      </c>
    </row>
    <row r="54" spans="1:14" ht="31.5" customHeight="1" x14ac:dyDescent="0.6">
      <c r="A54" s="50" t="s">
        <v>44</v>
      </c>
      <c r="B54" s="51">
        <v>0</v>
      </c>
      <c r="C54" s="51">
        <v>0</v>
      </c>
      <c r="D54" s="51">
        <v>19533.72</v>
      </c>
      <c r="E54" s="51">
        <v>248645.07</v>
      </c>
      <c r="F54" s="51">
        <v>0</v>
      </c>
      <c r="G54" s="51">
        <v>0</v>
      </c>
      <c r="H54" s="51">
        <v>0</v>
      </c>
      <c r="I54" s="51"/>
      <c r="J54" s="51"/>
      <c r="K54" s="51">
        <v>0</v>
      </c>
      <c r="L54" s="51">
        <v>0</v>
      </c>
      <c r="M54" s="51">
        <v>0</v>
      </c>
      <c r="N54" s="51">
        <f t="shared" si="7"/>
        <v>268178.79000000004</v>
      </c>
    </row>
    <row r="55" spans="1:14" ht="35.25" customHeight="1" x14ac:dyDescent="0.6">
      <c r="A55" s="53" t="s">
        <v>45</v>
      </c>
      <c r="B55" s="51">
        <v>0</v>
      </c>
      <c r="C55" s="51">
        <v>0</v>
      </c>
      <c r="D55" s="51">
        <v>0</v>
      </c>
      <c r="E55" s="51">
        <v>8279.68</v>
      </c>
      <c r="F55" s="51">
        <v>0</v>
      </c>
      <c r="G55" s="51">
        <v>0</v>
      </c>
      <c r="H55" s="51">
        <v>0</v>
      </c>
      <c r="I55" s="51"/>
      <c r="J55" s="51"/>
      <c r="K55" s="51">
        <v>0</v>
      </c>
      <c r="L55" s="51">
        <v>0</v>
      </c>
      <c r="M55" s="51">
        <v>0</v>
      </c>
      <c r="N55" s="51">
        <f t="shared" si="7"/>
        <v>8279.68</v>
      </c>
    </row>
    <row r="56" spans="1:14" ht="36.75" customHeight="1" x14ac:dyDescent="0.6">
      <c r="A56" s="53" t="s">
        <v>46</v>
      </c>
      <c r="B56" s="51">
        <v>0</v>
      </c>
      <c r="C56" s="51">
        <v>0</v>
      </c>
      <c r="D56" s="51">
        <v>0</v>
      </c>
      <c r="E56" s="51">
        <v>0</v>
      </c>
      <c r="F56" s="51">
        <v>0</v>
      </c>
      <c r="G56" s="51">
        <v>0</v>
      </c>
      <c r="H56" s="51">
        <v>0</v>
      </c>
      <c r="I56" s="51"/>
      <c r="J56" s="51"/>
      <c r="K56" s="51">
        <v>0</v>
      </c>
      <c r="L56" s="51">
        <v>0</v>
      </c>
      <c r="M56" s="51">
        <v>0</v>
      </c>
      <c r="N56" s="51">
        <f t="shared" si="7"/>
        <v>0</v>
      </c>
    </row>
    <row r="57" spans="1:14" ht="34.5" customHeight="1" x14ac:dyDescent="0.6">
      <c r="A57" s="53" t="s">
        <v>47</v>
      </c>
      <c r="B57" s="51">
        <v>0</v>
      </c>
      <c r="C57" s="51">
        <v>0</v>
      </c>
      <c r="D57" s="51">
        <v>0</v>
      </c>
      <c r="E57" s="51">
        <v>0</v>
      </c>
      <c r="F57" s="51">
        <v>0</v>
      </c>
      <c r="G57" s="51">
        <v>0</v>
      </c>
      <c r="H57" s="51">
        <v>0</v>
      </c>
      <c r="I57" s="51"/>
      <c r="J57" s="51"/>
      <c r="K57" s="51">
        <v>0</v>
      </c>
      <c r="L57" s="51">
        <v>0</v>
      </c>
      <c r="M57" s="51">
        <v>0</v>
      </c>
      <c r="N57" s="51">
        <f t="shared" si="7"/>
        <v>0</v>
      </c>
    </row>
    <row r="58" spans="1:14" ht="32.25" customHeight="1" x14ac:dyDescent="0.6">
      <c r="A58" s="53" t="s">
        <v>48</v>
      </c>
      <c r="B58" s="51">
        <v>0</v>
      </c>
      <c r="C58" s="51">
        <v>0</v>
      </c>
      <c r="D58" s="51">
        <v>0</v>
      </c>
      <c r="E58" s="51">
        <v>41752.42</v>
      </c>
      <c r="F58" s="51">
        <v>0</v>
      </c>
      <c r="G58" s="51">
        <v>0</v>
      </c>
      <c r="H58" s="51">
        <v>0</v>
      </c>
      <c r="I58" s="51"/>
      <c r="J58" s="51"/>
      <c r="K58" s="51">
        <v>0</v>
      </c>
      <c r="L58" s="51">
        <v>0</v>
      </c>
      <c r="M58" s="51">
        <v>0</v>
      </c>
      <c r="N58" s="51">
        <f t="shared" si="7"/>
        <v>41752.42</v>
      </c>
    </row>
    <row r="59" spans="1:14" ht="31.5" customHeight="1" x14ac:dyDescent="0.6">
      <c r="A59" s="53" t="s">
        <v>49</v>
      </c>
      <c r="B59" s="51">
        <v>0</v>
      </c>
      <c r="C59" s="51">
        <v>0</v>
      </c>
      <c r="D59" s="51">
        <v>0</v>
      </c>
      <c r="E59" s="51">
        <v>74994.960000000006</v>
      </c>
      <c r="F59" s="51">
        <v>0</v>
      </c>
      <c r="G59" s="51">
        <v>0</v>
      </c>
      <c r="H59" s="51">
        <v>0</v>
      </c>
      <c r="I59" s="51"/>
      <c r="J59" s="51"/>
      <c r="K59" s="51">
        <v>0</v>
      </c>
      <c r="L59" s="51">
        <v>0</v>
      </c>
      <c r="M59" s="51">
        <v>0</v>
      </c>
      <c r="N59" s="51">
        <f t="shared" si="7"/>
        <v>74994.960000000006</v>
      </c>
    </row>
    <row r="60" spans="1:14" ht="30.75" customHeight="1" x14ac:dyDescent="0.6">
      <c r="A60" s="53" t="s">
        <v>50</v>
      </c>
      <c r="B60" s="51">
        <v>0</v>
      </c>
      <c r="C60" s="51">
        <v>0</v>
      </c>
      <c r="D60" s="51">
        <v>0</v>
      </c>
      <c r="E60" s="51">
        <v>0</v>
      </c>
      <c r="F60" s="51">
        <v>0</v>
      </c>
      <c r="G60" s="51">
        <v>0</v>
      </c>
      <c r="H60" s="51">
        <v>0</v>
      </c>
      <c r="I60" s="51"/>
      <c r="J60" s="51"/>
      <c r="K60" s="51">
        <v>0</v>
      </c>
      <c r="L60" s="51">
        <v>0</v>
      </c>
      <c r="M60" s="51">
        <v>0</v>
      </c>
      <c r="N60" s="51">
        <f t="shared" si="7"/>
        <v>0</v>
      </c>
    </row>
    <row r="61" spans="1:14" ht="33.75" customHeight="1" x14ac:dyDescent="0.6">
      <c r="A61" s="53" t="s">
        <v>51</v>
      </c>
      <c r="B61" s="51">
        <v>0</v>
      </c>
      <c r="C61" s="51">
        <v>0</v>
      </c>
      <c r="D61" s="51">
        <v>0</v>
      </c>
      <c r="E61" s="51">
        <v>0</v>
      </c>
      <c r="F61" s="51">
        <v>0</v>
      </c>
      <c r="G61" s="51">
        <v>0</v>
      </c>
      <c r="H61" s="51">
        <v>0</v>
      </c>
      <c r="I61" s="51">
        <v>0</v>
      </c>
      <c r="J61" s="51">
        <v>0</v>
      </c>
      <c r="K61" s="51">
        <v>0</v>
      </c>
      <c r="L61" s="51">
        <v>0</v>
      </c>
      <c r="M61" s="51"/>
      <c r="N61" s="51">
        <f t="shared" si="7"/>
        <v>0</v>
      </c>
    </row>
    <row r="62" spans="1:14" ht="33.75" customHeight="1" x14ac:dyDescent="0.6">
      <c r="A62" s="53" t="s">
        <v>52</v>
      </c>
      <c r="B62" s="51">
        <v>0</v>
      </c>
      <c r="C62" s="51">
        <v>0</v>
      </c>
      <c r="D62" s="51">
        <v>0</v>
      </c>
      <c r="E62" s="51">
        <v>0</v>
      </c>
      <c r="F62" s="51">
        <v>0</v>
      </c>
      <c r="G62" s="51">
        <v>0</v>
      </c>
      <c r="H62" s="51">
        <v>0</v>
      </c>
      <c r="I62" s="51"/>
      <c r="J62" s="51"/>
      <c r="K62" s="51">
        <v>0</v>
      </c>
      <c r="L62" s="51">
        <v>0</v>
      </c>
      <c r="M62" s="51"/>
      <c r="N62" s="51">
        <f t="shared" si="7"/>
        <v>0</v>
      </c>
    </row>
    <row r="63" spans="1:14" ht="37.5" customHeight="1" x14ac:dyDescent="0.6">
      <c r="A63" s="48" t="s">
        <v>53</v>
      </c>
      <c r="B63" s="49">
        <v>0</v>
      </c>
      <c r="C63" s="49">
        <v>0</v>
      </c>
      <c r="D63" s="49">
        <v>0</v>
      </c>
      <c r="E63" s="49">
        <v>0</v>
      </c>
      <c r="F63" s="49">
        <v>0</v>
      </c>
      <c r="G63" s="49">
        <v>0</v>
      </c>
      <c r="H63" s="49">
        <v>0</v>
      </c>
      <c r="I63" s="49">
        <v>0</v>
      </c>
      <c r="J63" s="49">
        <v>0</v>
      </c>
      <c r="K63" s="49">
        <v>0</v>
      </c>
      <c r="L63" s="49">
        <f>+L64+L65+L66+L67+L68+L69+L70+L71+L72</f>
        <v>0</v>
      </c>
      <c r="M63" s="49">
        <f>+M64+M65+M66+M67+M68+M69+M70+M71+M72</f>
        <v>0</v>
      </c>
      <c r="N63" s="51">
        <f t="shared" si="7"/>
        <v>0</v>
      </c>
    </row>
    <row r="64" spans="1:14" ht="36" customHeight="1" x14ac:dyDescent="0.6">
      <c r="A64" s="50" t="s">
        <v>54</v>
      </c>
      <c r="B64" s="51">
        <v>0</v>
      </c>
      <c r="C64" s="51">
        <v>0</v>
      </c>
      <c r="D64" s="51">
        <v>0</v>
      </c>
      <c r="E64" s="51">
        <v>0</v>
      </c>
      <c r="F64" s="51">
        <v>0</v>
      </c>
      <c r="G64" s="51">
        <v>0</v>
      </c>
      <c r="H64" s="51">
        <v>0</v>
      </c>
      <c r="I64" s="51">
        <v>0</v>
      </c>
      <c r="J64" s="51">
        <v>0</v>
      </c>
      <c r="K64" s="51">
        <v>0</v>
      </c>
      <c r="L64" s="51">
        <v>0</v>
      </c>
      <c r="M64" s="51"/>
      <c r="N64" s="51">
        <f t="shared" si="7"/>
        <v>0</v>
      </c>
    </row>
    <row r="65" spans="1:14" ht="29.25" customHeight="1" x14ac:dyDescent="0.6">
      <c r="A65" s="50" t="s">
        <v>55</v>
      </c>
      <c r="B65" s="51">
        <v>0</v>
      </c>
      <c r="C65" s="51">
        <v>0</v>
      </c>
      <c r="D65" s="51">
        <v>0</v>
      </c>
      <c r="E65" s="51">
        <v>0</v>
      </c>
      <c r="F65" s="51">
        <v>0</v>
      </c>
      <c r="G65" s="51">
        <v>0</v>
      </c>
      <c r="H65" s="51">
        <v>0</v>
      </c>
      <c r="I65" s="51">
        <v>0</v>
      </c>
      <c r="J65" s="51">
        <v>0</v>
      </c>
      <c r="K65" s="51">
        <v>0</v>
      </c>
      <c r="L65" s="51">
        <v>0</v>
      </c>
      <c r="M65" s="51"/>
      <c r="N65" s="51">
        <f t="shared" si="7"/>
        <v>0</v>
      </c>
    </row>
    <row r="66" spans="1:14" ht="39.75" customHeight="1" x14ac:dyDescent="0.6">
      <c r="A66" s="53" t="s">
        <v>56</v>
      </c>
      <c r="B66" s="51">
        <v>0</v>
      </c>
      <c r="C66" s="51">
        <v>0</v>
      </c>
      <c r="D66" s="51">
        <v>0</v>
      </c>
      <c r="E66" s="51">
        <v>0</v>
      </c>
      <c r="F66" s="51">
        <v>0</v>
      </c>
      <c r="G66" s="51">
        <v>0</v>
      </c>
      <c r="H66" s="51">
        <v>0</v>
      </c>
      <c r="I66" s="51">
        <v>0</v>
      </c>
      <c r="J66" s="51">
        <v>0</v>
      </c>
      <c r="K66" s="51">
        <v>0</v>
      </c>
      <c r="L66" s="51">
        <v>0</v>
      </c>
      <c r="M66" s="51">
        <v>0</v>
      </c>
      <c r="N66" s="51">
        <f t="shared" si="7"/>
        <v>0</v>
      </c>
    </row>
    <row r="67" spans="1:14" ht="76.5" customHeight="1" x14ac:dyDescent="0.6">
      <c r="A67" s="53" t="s">
        <v>114</v>
      </c>
      <c r="B67" s="51">
        <v>0</v>
      </c>
      <c r="C67" s="51">
        <v>0</v>
      </c>
      <c r="D67" s="51">
        <v>0</v>
      </c>
      <c r="E67" s="51">
        <v>0</v>
      </c>
      <c r="F67" s="51">
        <v>0</v>
      </c>
      <c r="G67" s="51">
        <v>0</v>
      </c>
      <c r="H67" s="51">
        <v>0</v>
      </c>
      <c r="I67" s="51">
        <v>0</v>
      </c>
      <c r="J67" s="51">
        <v>0</v>
      </c>
      <c r="K67" s="51">
        <v>0</v>
      </c>
      <c r="L67" s="51">
        <v>0</v>
      </c>
      <c r="M67" s="51">
        <v>0</v>
      </c>
      <c r="N67" s="51">
        <f t="shared" si="7"/>
        <v>0</v>
      </c>
    </row>
    <row r="68" spans="1:14" ht="36.75" customHeight="1" x14ac:dyDescent="0.6">
      <c r="A68" s="57" t="s">
        <v>58</v>
      </c>
      <c r="B68" s="58">
        <v>0</v>
      </c>
      <c r="C68" s="51">
        <v>0</v>
      </c>
      <c r="D68" s="51">
        <v>0</v>
      </c>
      <c r="E68" s="51">
        <v>0</v>
      </c>
      <c r="F68" s="51">
        <v>0</v>
      </c>
      <c r="G68" s="51">
        <v>0</v>
      </c>
      <c r="H68" s="51">
        <v>0</v>
      </c>
      <c r="I68" s="51">
        <v>0</v>
      </c>
      <c r="J68" s="51">
        <v>0</v>
      </c>
      <c r="K68" s="51">
        <v>0</v>
      </c>
      <c r="L68" s="51">
        <v>0</v>
      </c>
      <c r="M68" s="51">
        <v>0</v>
      </c>
      <c r="N68" s="51">
        <f t="shared" si="7"/>
        <v>0</v>
      </c>
    </row>
    <row r="69" spans="1:14" ht="35.25" customHeight="1" x14ac:dyDescent="0.6">
      <c r="A69" s="53" t="s">
        <v>59</v>
      </c>
      <c r="B69" s="51">
        <v>0</v>
      </c>
      <c r="C69" s="51">
        <v>0</v>
      </c>
      <c r="D69" s="51">
        <v>0</v>
      </c>
      <c r="E69" s="51">
        <v>0</v>
      </c>
      <c r="F69" s="51">
        <v>0</v>
      </c>
      <c r="G69" s="51">
        <v>0</v>
      </c>
      <c r="H69" s="51">
        <v>0</v>
      </c>
      <c r="I69" s="51">
        <v>0</v>
      </c>
      <c r="J69" s="51">
        <v>0</v>
      </c>
      <c r="K69" s="51">
        <v>0</v>
      </c>
      <c r="L69" s="51">
        <v>0</v>
      </c>
      <c r="M69" s="51">
        <v>0</v>
      </c>
      <c r="N69" s="51">
        <f t="shared" si="7"/>
        <v>0</v>
      </c>
    </row>
    <row r="70" spans="1:14" ht="35.25" customHeight="1" x14ac:dyDescent="0.6">
      <c r="A70" s="53" t="s">
        <v>60</v>
      </c>
      <c r="B70" s="51">
        <v>0</v>
      </c>
      <c r="C70" s="51">
        <v>0</v>
      </c>
      <c r="D70" s="51">
        <v>0</v>
      </c>
      <c r="E70" s="51">
        <v>0</v>
      </c>
      <c r="F70" s="51">
        <v>0</v>
      </c>
      <c r="G70" s="51">
        <v>0</v>
      </c>
      <c r="H70" s="51">
        <v>0</v>
      </c>
      <c r="I70" s="51">
        <v>0</v>
      </c>
      <c r="J70" s="51">
        <v>0</v>
      </c>
      <c r="K70" s="51">
        <v>0</v>
      </c>
      <c r="L70" s="51">
        <v>0</v>
      </c>
      <c r="M70" s="51">
        <v>0</v>
      </c>
      <c r="N70" s="51">
        <f t="shared" si="7"/>
        <v>0</v>
      </c>
    </row>
    <row r="71" spans="1:14" ht="35.25" customHeight="1" x14ac:dyDescent="0.6">
      <c r="A71" s="48" t="s">
        <v>61</v>
      </c>
      <c r="B71" s="51">
        <v>0</v>
      </c>
      <c r="C71" s="51">
        <v>0</v>
      </c>
      <c r="D71" s="51">
        <v>0</v>
      </c>
      <c r="E71" s="51">
        <v>0</v>
      </c>
      <c r="F71" s="51">
        <v>0</v>
      </c>
      <c r="G71" s="51">
        <v>0</v>
      </c>
      <c r="H71" s="51">
        <v>0</v>
      </c>
      <c r="I71" s="51">
        <v>0</v>
      </c>
      <c r="J71" s="51">
        <v>0</v>
      </c>
      <c r="K71" s="51">
        <v>0</v>
      </c>
      <c r="L71" s="51">
        <v>0</v>
      </c>
      <c r="M71" s="51">
        <v>0</v>
      </c>
      <c r="N71" s="51">
        <f t="shared" si="7"/>
        <v>0</v>
      </c>
    </row>
    <row r="72" spans="1:14" ht="38.25" customHeight="1" x14ac:dyDescent="0.6">
      <c r="A72" s="50" t="s">
        <v>62</v>
      </c>
      <c r="B72" s="51">
        <v>0</v>
      </c>
      <c r="C72" s="51">
        <v>0</v>
      </c>
      <c r="D72" s="51">
        <v>0</v>
      </c>
      <c r="E72" s="51">
        <v>0</v>
      </c>
      <c r="F72" s="51">
        <v>0</v>
      </c>
      <c r="G72" s="51">
        <v>0</v>
      </c>
      <c r="H72" s="51">
        <v>0</v>
      </c>
      <c r="I72" s="51">
        <v>0</v>
      </c>
      <c r="J72" s="51">
        <v>0</v>
      </c>
      <c r="K72" s="51">
        <v>0</v>
      </c>
      <c r="L72" s="51">
        <v>0</v>
      </c>
      <c r="M72" s="51">
        <v>0</v>
      </c>
      <c r="N72" s="51">
        <f t="shared" si="7"/>
        <v>0</v>
      </c>
    </row>
    <row r="73" spans="1:14" ht="32.25" customHeight="1" x14ac:dyDescent="0.6">
      <c r="A73" s="50" t="s">
        <v>63</v>
      </c>
      <c r="B73" s="51">
        <v>0</v>
      </c>
      <c r="C73" s="51">
        <v>0</v>
      </c>
      <c r="D73" s="51">
        <v>0</v>
      </c>
      <c r="E73" s="51">
        <v>0</v>
      </c>
      <c r="F73" s="51">
        <v>0</v>
      </c>
      <c r="G73" s="51">
        <v>0</v>
      </c>
      <c r="H73" s="51">
        <v>0</v>
      </c>
      <c r="I73" s="51">
        <v>0</v>
      </c>
      <c r="J73" s="51">
        <v>0</v>
      </c>
      <c r="K73" s="51">
        <v>0</v>
      </c>
      <c r="L73" s="51">
        <v>0</v>
      </c>
      <c r="M73" s="51">
        <v>0</v>
      </c>
      <c r="N73" s="51">
        <f t="shared" si="7"/>
        <v>0</v>
      </c>
    </row>
    <row r="74" spans="1:14" ht="39" customHeight="1" x14ac:dyDescent="0.6">
      <c r="A74" s="53" t="s">
        <v>64</v>
      </c>
      <c r="B74" s="51">
        <v>0</v>
      </c>
      <c r="C74" s="51">
        <v>0</v>
      </c>
      <c r="D74" s="51">
        <v>0</v>
      </c>
      <c r="E74" s="51">
        <v>0</v>
      </c>
      <c r="F74" s="51">
        <v>0</v>
      </c>
      <c r="G74" s="51">
        <v>0</v>
      </c>
      <c r="H74" s="51">
        <v>0</v>
      </c>
      <c r="I74" s="51">
        <v>0</v>
      </c>
      <c r="J74" s="51">
        <v>0</v>
      </c>
      <c r="K74" s="51">
        <v>0</v>
      </c>
      <c r="L74" s="51">
        <v>0</v>
      </c>
      <c r="M74" s="51">
        <v>0</v>
      </c>
      <c r="N74" s="51">
        <f t="shared" si="7"/>
        <v>0</v>
      </c>
    </row>
    <row r="75" spans="1:14" ht="40.5" customHeight="1" x14ac:dyDescent="0.6">
      <c r="A75" s="46" t="s">
        <v>67</v>
      </c>
      <c r="B75" s="59">
        <v>0</v>
      </c>
      <c r="C75" s="47">
        <v>0</v>
      </c>
      <c r="D75" s="47">
        <v>0</v>
      </c>
      <c r="E75" s="47">
        <v>0</v>
      </c>
      <c r="F75" s="47">
        <v>0</v>
      </c>
      <c r="G75" s="47">
        <v>0</v>
      </c>
      <c r="H75" s="47">
        <v>0</v>
      </c>
      <c r="I75" s="47">
        <v>0</v>
      </c>
      <c r="J75" s="47">
        <v>0</v>
      </c>
      <c r="K75" s="47">
        <v>0</v>
      </c>
      <c r="L75" s="47">
        <v>0</v>
      </c>
      <c r="M75" s="47">
        <v>0</v>
      </c>
      <c r="N75" s="60">
        <f>SUM(N76:N83)</f>
        <v>0</v>
      </c>
    </row>
    <row r="76" spans="1:14" ht="35.25" customHeight="1" x14ac:dyDescent="0.6">
      <c r="A76" s="48" t="s">
        <v>68</v>
      </c>
      <c r="B76" s="51">
        <v>0</v>
      </c>
      <c r="C76" s="51">
        <v>0</v>
      </c>
      <c r="D76" s="51">
        <v>0</v>
      </c>
      <c r="E76" s="51">
        <v>0</v>
      </c>
      <c r="F76" s="51">
        <v>0</v>
      </c>
      <c r="G76" s="51">
        <v>0</v>
      </c>
      <c r="H76" s="51">
        <v>0</v>
      </c>
      <c r="I76" s="51">
        <v>0</v>
      </c>
      <c r="J76" s="51">
        <v>0</v>
      </c>
      <c r="K76" s="51">
        <v>0</v>
      </c>
      <c r="L76" s="51">
        <v>0</v>
      </c>
      <c r="M76" s="51">
        <v>0</v>
      </c>
      <c r="N76" s="51">
        <f>SUM(B76:M76)</f>
        <v>0</v>
      </c>
    </row>
    <row r="77" spans="1:14" ht="39.75" customHeight="1" x14ac:dyDescent="0.6">
      <c r="A77" s="53" t="s">
        <v>69</v>
      </c>
      <c r="B77" s="51">
        <v>0</v>
      </c>
      <c r="C77" s="51">
        <v>0</v>
      </c>
      <c r="D77" s="51">
        <v>0</v>
      </c>
      <c r="E77" s="51">
        <v>0</v>
      </c>
      <c r="F77" s="51">
        <v>0</v>
      </c>
      <c r="G77" s="51">
        <v>0</v>
      </c>
      <c r="H77" s="51">
        <v>0</v>
      </c>
      <c r="I77" s="51">
        <v>0</v>
      </c>
      <c r="J77" s="51">
        <v>0</v>
      </c>
      <c r="K77" s="51">
        <v>0</v>
      </c>
      <c r="L77" s="51">
        <v>0</v>
      </c>
      <c r="M77" s="51">
        <v>0</v>
      </c>
      <c r="N77" s="51">
        <f t="shared" ref="N77:N83" si="16">SUM(B77:M77)</f>
        <v>0</v>
      </c>
    </row>
    <row r="78" spans="1:14" ht="46.5" customHeight="1" x14ac:dyDescent="0.6">
      <c r="A78" s="53" t="s">
        <v>70</v>
      </c>
      <c r="B78" s="51">
        <v>0</v>
      </c>
      <c r="C78" s="51">
        <v>0</v>
      </c>
      <c r="D78" s="51">
        <v>0</v>
      </c>
      <c r="E78" s="51">
        <v>0</v>
      </c>
      <c r="F78" s="51">
        <v>0</v>
      </c>
      <c r="G78" s="51">
        <v>0</v>
      </c>
      <c r="H78" s="51">
        <v>0</v>
      </c>
      <c r="I78" s="51">
        <v>0</v>
      </c>
      <c r="J78" s="51">
        <v>0</v>
      </c>
      <c r="K78" s="51">
        <v>0</v>
      </c>
      <c r="L78" s="51">
        <v>0</v>
      </c>
      <c r="M78" s="51">
        <v>0</v>
      </c>
      <c r="N78" s="51">
        <f t="shared" si="16"/>
        <v>0</v>
      </c>
    </row>
    <row r="79" spans="1:14" ht="35.25" customHeight="1" x14ac:dyDescent="0.6">
      <c r="A79" s="48" t="s">
        <v>71</v>
      </c>
      <c r="B79" s="51">
        <v>0</v>
      </c>
      <c r="C79" s="51">
        <f t="shared" ref="C79:D79" si="17">+C80+C81</f>
        <v>0</v>
      </c>
      <c r="D79" s="51">
        <f t="shared" si="17"/>
        <v>0</v>
      </c>
      <c r="E79" s="51">
        <f t="shared" ref="E79:M79" si="18">+E80+E81</f>
        <v>0</v>
      </c>
      <c r="F79" s="51">
        <f t="shared" si="18"/>
        <v>0</v>
      </c>
      <c r="G79" s="51">
        <f t="shared" si="18"/>
        <v>0</v>
      </c>
      <c r="H79" s="51">
        <f t="shared" si="18"/>
        <v>0</v>
      </c>
      <c r="I79" s="51">
        <f t="shared" si="18"/>
        <v>0</v>
      </c>
      <c r="J79" s="51">
        <f t="shared" si="18"/>
        <v>0</v>
      </c>
      <c r="K79" s="51">
        <f t="shared" si="18"/>
        <v>0</v>
      </c>
      <c r="L79" s="51">
        <f t="shared" si="18"/>
        <v>0</v>
      </c>
      <c r="M79" s="51">
        <f t="shared" si="18"/>
        <v>0</v>
      </c>
      <c r="N79" s="51">
        <f t="shared" si="16"/>
        <v>0</v>
      </c>
    </row>
    <row r="80" spans="1:14" ht="39.75" customHeight="1" x14ac:dyDescent="0.6">
      <c r="A80" s="53" t="s">
        <v>72</v>
      </c>
      <c r="B80" s="51">
        <v>0</v>
      </c>
      <c r="C80" s="51">
        <v>0</v>
      </c>
      <c r="D80" s="51">
        <v>0</v>
      </c>
      <c r="E80" s="51">
        <v>0</v>
      </c>
      <c r="F80" s="51">
        <v>0</v>
      </c>
      <c r="G80" s="51">
        <v>0</v>
      </c>
      <c r="H80" s="51">
        <v>0</v>
      </c>
      <c r="I80" s="51">
        <v>0</v>
      </c>
      <c r="J80" s="51">
        <v>0</v>
      </c>
      <c r="K80" s="51">
        <v>0</v>
      </c>
      <c r="L80" s="51">
        <v>0</v>
      </c>
      <c r="M80" s="51">
        <v>0</v>
      </c>
      <c r="N80" s="51">
        <f t="shared" si="16"/>
        <v>0</v>
      </c>
    </row>
    <row r="81" spans="1:14" ht="37.5" customHeight="1" x14ac:dyDescent="0.6">
      <c r="A81" s="53" t="s">
        <v>73</v>
      </c>
      <c r="B81" s="51">
        <v>0</v>
      </c>
      <c r="C81" s="51">
        <v>0</v>
      </c>
      <c r="D81" s="51">
        <v>0</v>
      </c>
      <c r="E81" s="51">
        <v>0</v>
      </c>
      <c r="F81" s="51">
        <v>0</v>
      </c>
      <c r="G81" s="51">
        <v>0</v>
      </c>
      <c r="H81" s="51">
        <v>0</v>
      </c>
      <c r="I81" s="51">
        <v>0</v>
      </c>
      <c r="J81" s="51">
        <v>0</v>
      </c>
      <c r="K81" s="51">
        <v>0</v>
      </c>
      <c r="L81" s="51">
        <v>0</v>
      </c>
      <c r="M81" s="51">
        <v>0</v>
      </c>
      <c r="N81" s="51">
        <f t="shared" si="16"/>
        <v>0</v>
      </c>
    </row>
    <row r="82" spans="1:14" ht="36.75" customHeight="1" x14ac:dyDescent="0.6">
      <c r="A82" s="48" t="s">
        <v>74</v>
      </c>
      <c r="B82" s="51">
        <v>0</v>
      </c>
      <c r="C82" s="51">
        <f t="shared" ref="C82:D82" si="19">+C83</f>
        <v>0</v>
      </c>
      <c r="D82" s="51">
        <f t="shared" si="19"/>
        <v>0</v>
      </c>
      <c r="E82" s="51">
        <f t="shared" ref="E82:M82" si="20">+E83</f>
        <v>0</v>
      </c>
      <c r="F82" s="51">
        <f t="shared" si="20"/>
        <v>0</v>
      </c>
      <c r="G82" s="51">
        <f t="shared" si="20"/>
        <v>0</v>
      </c>
      <c r="H82" s="51">
        <f t="shared" si="20"/>
        <v>0</v>
      </c>
      <c r="I82" s="51">
        <f t="shared" si="20"/>
        <v>0</v>
      </c>
      <c r="J82" s="51">
        <f t="shared" si="20"/>
        <v>0</v>
      </c>
      <c r="K82" s="51">
        <f t="shared" si="20"/>
        <v>0</v>
      </c>
      <c r="L82" s="51">
        <f t="shared" si="20"/>
        <v>0</v>
      </c>
      <c r="M82" s="51">
        <f t="shared" si="20"/>
        <v>0</v>
      </c>
      <c r="N82" s="51">
        <f t="shared" si="16"/>
        <v>0</v>
      </c>
    </row>
    <row r="83" spans="1:14" ht="33.75" customHeight="1" x14ac:dyDescent="0.6">
      <c r="A83" s="53" t="s">
        <v>75</v>
      </c>
      <c r="B83" s="51">
        <v>0</v>
      </c>
      <c r="C83" s="51">
        <v>0</v>
      </c>
      <c r="D83" s="51">
        <v>0</v>
      </c>
      <c r="E83" s="51">
        <v>0</v>
      </c>
      <c r="F83" s="51">
        <v>0</v>
      </c>
      <c r="G83" s="51">
        <v>0</v>
      </c>
      <c r="H83" s="51">
        <v>0</v>
      </c>
      <c r="I83" s="51">
        <v>0</v>
      </c>
      <c r="J83" s="51">
        <v>0</v>
      </c>
      <c r="K83" s="51">
        <v>0</v>
      </c>
      <c r="L83" s="51">
        <v>0</v>
      </c>
      <c r="M83" s="51">
        <v>0</v>
      </c>
      <c r="N83" s="51">
        <f t="shared" si="16"/>
        <v>0</v>
      </c>
    </row>
    <row r="84" spans="1:14" ht="36" customHeight="1" x14ac:dyDescent="0.6">
      <c r="A84" s="61" t="s">
        <v>65</v>
      </c>
      <c r="B84" s="62">
        <f>+B75+B9</f>
        <v>10708697.689999999</v>
      </c>
      <c r="C84" s="62">
        <f>+C75+C9</f>
        <v>11414316.85</v>
      </c>
      <c r="D84" s="62">
        <f t="shared" ref="D84:N84" si="21">+D75+D9</f>
        <v>11919614.789999999</v>
      </c>
      <c r="E84" s="62">
        <f t="shared" si="21"/>
        <v>23057328.049999997</v>
      </c>
      <c r="F84" s="62">
        <f t="shared" si="21"/>
        <v>0</v>
      </c>
      <c r="G84" s="62">
        <f t="shared" si="21"/>
        <v>0</v>
      </c>
      <c r="H84" s="62">
        <f t="shared" si="21"/>
        <v>0</v>
      </c>
      <c r="I84" s="62">
        <f t="shared" si="21"/>
        <v>0</v>
      </c>
      <c r="J84" s="62">
        <f t="shared" si="21"/>
        <v>0</v>
      </c>
      <c r="K84" s="62">
        <f t="shared" si="21"/>
        <v>0</v>
      </c>
      <c r="L84" s="62">
        <f>+L75+L9</f>
        <v>0</v>
      </c>
      <c r="M84" s="62">
        <f t="shared" si="21"/>
        <v>0</v>
      </c>
      <c r="N84" s="62">
        <f t="shared" si="21"/>
        <v>57099957.379999988</v>
      </c>
    </row>
    <row r="85" spans="1:14" ht="39" x14ac:dyDescent="0.6">
      <c r="A85" s="63" t="s">
        <v>113</v>
      </c>
      <c r="B85" s="51"/>
      <c r="C85" s="51"/>
      <c r="D85" s="63"/>
      <c r="E85" s="51">
        <v>0</v>
      </c>
      <c r="F85" s="51"/>
      <c r="G85" s="51"/>
      <c r="H85" s="51"/>
      <c r="I85" s="51"/>
      <c r="J85" s="51"/>
      <c r="K85" s="51"/>
      <c r="L85" s="51"/>
      <c r="M85" s="51"/>
      <c r="N85" s="51"/>
    </row>
    <row r="86" spans="1:14" ht="39" x14ac:dyDescent="0.6">
      <c r="A86" s="63"/>
      <c r="B86" s="51"/>
      <c r="C86" s="51"/>
      <c r="D86" s="63"/>
      <c r="E86" s="51">
        <v>0</v>
      </c>
      <c r="F86" s="51"/>
      <c r="G86" s="51"/>
      <c r="H86" s="51"/>
      <c r="I86" s="51"/>
      <c r="J86" s="51"/>
      <c r="K86" s="51"/>
      <c r="L86" s="51"/>
      <c r="M86" s="51"/>
      <c r="N86" s="51"/>
    </row>
    <row r="87" spans="1:14" ht="39" x14ac:dyDescent="0.6">
      <c r="A87" s="63"/>
      <c r="B87" s="51"/>
      <c r="C87" s="51"/>
      <c r="D87" s="63"/>
      <c r="E87" s="51"/>
      <c r="F87" s="51"/>
      <c r="G87" s="51"/>
      <c r="H87" s="51"/>
      <c r="I87" s="51"/>
      <c r="J87" s="51"/>
      <c r="K87" s="51"/>
      <c r="L87" s="51"/>
      <c r="M87" s="51"/>
      <c r="N87" s="51"/>
    </row>
    <row r="88" spans="1:14" ht="39" x14ac:dyDescent="0.6">
      <c r="A88" s="63"/>
      <c r="B88" s="51"/>
      <c r="C88" s="51"/>
      <c r="D88" s="63"/>
      <c r="E88" s="51"/>
      <c r="F88" s="51"/>
      <c r="G88" s="51"/>
      <c r="H88" s="51"/>
      <c r="I88" s="51"/>
      <c r="J88" s="51"/>
      <c r="K88" s="51"/>
      <c r="L88" s="51"/>
      <c r="M88" s="51"/>
      <c r="N88" s="51"/>
    </row>
    <row r="89" spans="1:14" ht="39" x14ac:dyDescent="0.6">
      <c r="A89" s="63"/>
      <c r="B89" s="51"/>
      <c r="C89" s="51"/>
      <c r="D89" s="63"/>
      <c r="E89" s="51"/>
      <c r="F89" s="51"/>
      <c r="G89" s="51"/>
      <c r="H89" s="51"/>
      <c r="I89" s="51"/>
      <c r="J89" s="51"/>
      <c r="K89" s="51"/>
      <c r="L89" s="51"/>
      <c r="M89" s="51"/>
      <c r="N89" s="51"/>
    </row>
    <row r="90" spans="1:14" ht="39" x14ac:dyDescent="0.6">
      <c r="A90" s="63"/>
      <c r="B90" s="51"/>
      <c r="C90" s="51"/>
      <c r="D90" s="63"/>
      <c r="E90" s="51"/>
      <c r="F90" s="51"/>
      <c r="G90" s="51"/>
      <c r="H90" s="51"/>
      <c r="I90" s="51"/>
      <c r="J90" s="51"/>
      <c r="K90" s="51"/>
      <c r="L90" s="51"/>
      <c r="M90" s="51"/>
      <c r="N90" s="51"/>
    </row>
    <row r="91" spans="1:14" ht="39" x14ac:dyDescent="0.6">
      <c r="A91" s="63"/>
      <c r="B91" s="51"/>
      <c r="C91" s="51"/>
      <c r="D91" s="63"/>
      <c r="E91" s="51"/>
      <c r="F91" s="51"/>
      <c r="G91" s="51"/>
      <c r="H91" s="51"/>
      <c r="I91" s="51"/>
      <c r="J91" s="51"/>
      <c r="K91" s="51"/>
      <c r="L91" s="51"/>
      <c r="M91" s="51"/>
      <c r="N91" s="51"/>
    </row>
    <row r="92" spans="1:14" ht="39" x14ac:dyDescent="0.6">
      <c r="A92" s="63"/>
      <c r="B92" s="51"/>
      <c r="C92" s="51"/>
      <c r="D92" s="63"/>
      <c r="E92" s="51"/>
      <c r="F92" s="51"/>
      <c r="G92" s="51"/>
      <c r="H92" s="51"/>
      <c r="I92" s="51"/>
      <c r="J92" s="51"/>
      <c r="K92" s="51"/>
      <c r="L92" s="51"/>
      <c r="M92" s="51"/>
      <c r="N92" s="51"/>
    </row>
    <row r="93" spans="1:14" ht="39" x14ac:dyDescent="0.6">
      <c r="A93" s="63"/>
      <c r="B93" s="51"/>
      <c r="C93" s="51"/>
      <c r="D93" s="51"/>
      <c r="E93" s="51"/>
      <c r="F93" s="51"/>
      <c r="G93" s="51"/>
      <c r="H93" s="51"/>
      <c r="I93" s="51"/>
      <c r="J93" s="51"/>
      <c r="K93" s="51"/>
      <c r="L93" s="51"/>
      <c r="M93" s="51"/>
      <c r="N93" s="51"/>
    </row>
    <row r="94" spans="1:14" ht="39" x14ac:dyDescent="0.6">
      <c r="A94" s="63"/>
      <c r="B94" s="51"/>
      <c r="C94" s="51"/>
      <c r="D94" s="51"/>
      <c r="E94" s="51"/>
      <c r="F94" s="51"/>
      <c r="G94" s="51"/>
      <c r="H94" s="51"/>
      <c r="I94" s="51"/>
      <c r="J94" s="51"/>
      <c r="K94" s="51"/>
      <c r="L94" s="51"/>
      <c r="M94" s="51"/>
      <c r="N94" s="51"/>
    </row>
    <row r="95" spans="1:14" ht="39" x14ac:dyDescent="0.6">
      <c r="A95" s="63"/>
      <c r="B95" s="51"/>
      <c r="C95" s="51"/>
      <c r="D95" s="51"/>
      <c r="E95" s="51"/>
      <c r="F95" s="51"/>
      <c r="G95" s="51"/>
      <c r="H95" s="51"/>
      <c r="I95" s="51"/>
      <c r="J95" s="51"/>
      <c r="K95" s="51"/>
      <c r="L95" s="51"/>
      <c r="M95" s="51"/>
      <c r="N95" s="51"/>
    </row>
    <row r="96" spans="1:14" ht="37.5" x14ac:dyDescent="0.45">
      <c r="A96" s="64" t="s">
        <v>117</v>
      </c>
      <c r="B96" s="71" t="s">
        <v>119</v>
      </c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</row>
    <row r="97" spans="1:14" ht="37.5" x14ac:dyDescent="0.5">
      <c r="A97" s="64" t="s">
        <v>110</v>
      </c>
      <c r="B97" s="70" t="s">
        <v>116</v>
      </c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</row>
    <row r="98" spans="1:14" ht="37.5" x14ac:dyDescent="0.5">
      <c r="A98" s="64" t="s">
        <v>118</v>
      </c>
      <c r="B98" s="70" t="s">
        <v>115</v>
      </c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</row>
    <row r="99" spans="1:14" ht="37.5" x14ac:dyDescent="0.5">
      <c r="A99" s="64"/>
      <c r="B99" s="65"/>
      <c r="C99" s="65"/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1:14" ht="37.5" x14ac:dyDescent="0.5">
      <c r="A100" s="64"/>
      <c r="B100" s="65"/>
      <c r="C100" s="65"/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1:14" ht="39" x14ac:dyDescent="0.6">
      <c r="A101" s="63"/>
      <c r="B101" s="51"/>
      <c r="C101" s="51"/>
      <c r="D101" s="51"/>
      <c r="E101" s="51"/>
      <c r="F101" s="51"/>
      <c r="G101" s="51"/>
      <c r="H101" s="51"/>
      <c r="I101" s="51"/>
      <c r="J101" s="51"/>
      <c r="K101" s="51"/>
      <c r="L101" s="51"/>
      <c r="M101" s="51"/>
      <c r="N101" s="51"/>
    </row>
    <row r="102" spans="1:14" ht="37.5" x14ac:dyDescent="0.5">
      <c r="A102" s="70" t="s">
        <v>121</v>
      </c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</row>
    <row r="103" spans="1:14" ht="37.5" x14ac:dyDescent="0.5">
      <c r="A103" s="70" t="s">
        <v>120</v>
      </c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</row>
    <row r="104" spans="1:14" ht="37.5" x14ac:dyDescent="0.5">
      <c r="A104" s="70" t="s">
        <v>112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</row>
    <row r="105" spans="1:14" ht="37.5" x14ac:dyDescent="0.5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</row>
    <row r="106" spans="1:14" ht="37.5" x14ac:dyDescent="0.5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</row>
    <row r="107" spans="1:14" ht="37.5" customHeight="1" x14ac:dyDescent="0.45"/>
  </sheetData>
  <mergeCells count="12">
    <mergeCell ref="A102:N102"/>
    <mergeCell ref="A103:N103"/>
    <mergeCell ref="A106:N106"/>
    <mergeCell ref="B96:N96"/>
    <mergeCell ref="B97:N97"/>
    <mergeCell ref="B98:N98"/>
    <mergeCell ref="A104:N104"/>
    <mergeCell ref="A3:N3"/>
    <mergeCell ref="A4:N4"/>
    <mergeCell ref="A5:N5"/>
    <mergeCell ref="A6:N6"/>
    <mergeCell ref="A7:N7"/>
  </mergeCells>
  <pageMargins left="0.61" right="0.34" top="0.32" bottom="1.78" header="0.26" footer="1.72"/>
  <pageSetup scale="23" orientation="portrait" r:id="rId1"/>
  <rowBreaks count="1" manualBreakCount="1">
    <brk id="74" max="1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B7F50FF364DDC4CBE3AB74ECE0406D1" ma:contentTypeVersion="10" ma:contentTypeDescription="Crear nuevo documento." ma:contentTypeScope="" ma:versionID="27f9e267ddc309ab22cd6b2625954807">
  <xsd:schema xmlns:xsd="http://www.w3.org/2001/XMLSchema" xmlns:xs="http://www.w3.org/2001/XMLSchema" xmlns:p="http://schemas.microsoft.com/office/2006/metadata/properties" xmlns:ns2="9b080bb9-949f-4916-bfc9-cfe4ec709e05" xmlns:ns3="3f030948-8811-4936-9f2a-827cf92cd87a" targetNamespace="http://schemas.microsoft.com/office/2006/metadata/properties" ma:root="true" ma:fieldsID="b5fcee4dc732ed858bad787583dcd508" ns2:_="" ns3:_="">
    <xsd:import namespace="9b080bb9-949f-4916-bfc9-cfe4ec709e05"/>
    <xsd:import namespace="3f030948-8811-4936-9f2a-827cf92cd87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80bb9-949f-4916-bfc9-cfe4ec709e0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dexed="true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12391bea-9e87-4f75-a294-342b206561b5}" ma:internalName="TaxCatchAll" ma:showField="CatchAllData" ma:web="9b080bb9-949f-4916-bfc9-cfe4ec709e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030948-8811-4936-9f2a-827cf92cd8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902ee2a-a48b-4259-9bc3-74c96743342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080bb9-949f-4916-bfc9-cfe4ec709e05" xsi:nil="true"/>
    <lcf76f155ced4ddcb4097134ff3c332f xmlns="3f030948-8811-4936-9f2a-827cf92cd87a">
      <Terms xmlns="http://schemas.microsoft.com/office/infopath/2007/PartnerControls"/>
    </lcf76f155ced4ddcb4097134ff3c332f>
    <_dlc_DocId xmlns="9b080bb9-949f-4916-bfc9-cfe4ec709e05">A3M7NEXD7U3U-646218737-21198</_dlc_DocId>
    <_dlc_DocIdUrl xmlns="9b080bb9-949f-4916-bfc9-cfe4ec709e05">
      <Url>https://riegodo.sharepoint.com/sites/D.Financiero/_layouts/15/DocIdRedir.aspx?ID=A3M7NEXD7U3U-646218737-21198</Url>
      <Description>A3M7NEXD7U3U-646218737-21198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019233-AA88-4555-AFCE-259143D18B6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2D3084B7-905C-42F8-8657-921922AF3B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080bb9-949f-4916-bfc9-cfe4ec709e05"/>
    <ds:schemaRef ds:uri="3f030948-8811-4936-9f2a-827cf92cd8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8AB8DB-EDD2-4558-BD1B-BC2CE8A52C65}">
  <ds:schemaRefs>
    <ds:schemaRef ds:uri="http://schemas.microsoft.com/office/2006/metadata/properties"/>
    <ds:schemaRef ds:uri="http://schemas.microsoft.com/office/infopath/2007/PartnerControls"/>
    <ds:schemaRef ds:uri="9b080bb9-949f-4916-bfc9-cfe4ec709e05"/>
    <ds:schemaRef ds:uri="3f030948-8811-4936-9f2a-827cf92cd87a"/>
  </ds:schemaRefs>
</ds:datastoreItem>
</file>

<file path=customXml/itemProps4.xml><?xml version="1.0" encoding="utf-8"?>
<ds:datastoreItem xmlns:ds="http://schemas.openxmlformats.org/officeDocument/2006/customXml" ds:itemID="{5BF3F509-4644-41BA-ABAE-202F20EB8FD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Aprobado'!Área_de_impresión</vt:lpstr>
      <vt:lpstr>'P3 Ejecución Mensual'!Área_de_impresión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Yafreissy Torres Berro</cp:lastModifiedBy>
  <cp:lastPrinted>2026-04-06T18:46:51Z</cp:lastPrinted>
  <dcterms:created xsi:type="dcterms:W3CDTF">2021-07-29T18:58:50Z</dcterms:created>
  <dcterms:modified xsi:type="dcterms:W3CDTF">2026-05-06T18:40:00Z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2025-01-09T15:33:08Z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cd5600b3-7ee8-4183-902c-093d1c9bfe23</vt:lpwstr>
  </property>
  <property fmtid="{D5CDD505-2E9C-101B-9397-08002B2CF9AE}" pid="7" name="MSIP_Label_defa4170-0d19-0005-0004-bc88714345d2_ActionId">
    <vt:lpwstr>b14bb5e3-2624-4fb3-bb2f-39df9eda726c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0x0101001B7F50FF364DDC4CBE3AB74ECE0406D1</vt:lpwstr>
  </property>
  <property fmtid="{D5CDD505-2E9C-101B-9397-08002B2CF9AE}" pid="10" name="_dlc_DocIdItemGuid">
    <vt:lpwstr>62ea44af-046a-4475-90a4-197f564f22d2</vt:lpwstr>
  </property>
  <property fmtid="{D5CDD505-2E9C-101B-9397-08002B2CF9AE}" pid="11" name="MediaServiceImageTags">
    <vt:lpwstr/>
  </property>
</Properties>
</file>